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howInkAnnotation="0" defaultThemeVersion="124226"/>
  <mc:AlternateContent xmlns:mc="http://schemas.openxmlformats.org/markup-compatibility/2006">
    <mc:Choice Requires="x15">
      <x15ac:absPath xmlns:x15ac="http://schemas.microsoft.com/office/spreadsheetml/2010/11/ac" url="C:\Users\Tuckerman.7\Desktop\"/>
    </mc:Choice>
  </mc:AlternateContent>
  <xr:revisionPtr revIDLastSave="0" documentId="8_{F6B8E58F-6414-40FE-B49F-711642B64CB3}" xr6:coauthVersionLast="47" xr6:coauthVersionMax="47" xr10:uidLastSave="{00000000-0000-0000-0000-000000000000}"/>
  <bookViews>
    <workbookView xWindow="576" yWindow="0" windowWidth="21600" windowHeight="12360" xr2:uid="{00000000-000D-0000-FFFF-FFFF00000000}"/>
  </bookViews>
  <sheets>
    <sheet name="Instructions" sheetId="8" r:id="rId1"/>
    <sheet name="Pricing Proposal" sheetId="6" r:id="rId2"/>
    <sheet name="Rating Form" sheetId="2" r:id="rId3"/>
    <sheet name="ExA.1 PreCon Personnel $" sheetId="3" r:id="rId4"/>
    <sheet name="ExA.2 Construction Personnel $" sheetId="7" r:id="rId5"/>
    <sheet name="ExC Gen Cond" sheetId="5" r:id="rId6"/>
    <sheet name="ExB PreCon Reimb" sheetId="4" r:id="rId7"/>
  </sheets>
  <definedNames>
    <definedName name="_xlnm.Print_Area" localSheetId="3">'ExA.1 PreCon Personnel $'!$B$4:$T$41</definedName>
    <definedName name="_xlnm.Print_Area" localSheetId="5">'ExC Gen Cond'!$B$1:$F$37</definedName>
    <definedName name="_xlnm.Print_Area" localSheetId="1">'Pricing Proposal'!$A$1:$M$62</definedName>
    <definedName name="_xlnm.Print_Area" localSheetId="2">'Rating Form'!$A$1:$J$46</definedName>
    <definedName name="_xlnm.Print_Titles" localSheetId="3">'ExA.1 PreCon Personnel $'!$4:$12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T42" i="7" l="1"/>
  <c r="CS42" i="7"/>
  <c r="CR42" i="7"/>
  <c r="CQ42" i="7"/>
  <c r="CP42" i="7"/>
  <c r="CO42" i="7"/>
  <c r="CN42" i="7"/>
  <c r="CM42" i="7"/>
  <c r="CL42" i="7"/>
  <c r="CK42" i="7"/>
  <c r="CJ42" i="7"/>
  <c r="CI42" i="7"/>
  <c r="CU41" i="7"/>
  <c r="CU40" i="7"/>
  <c r="CU39" i="7"/>
  <c r="CU38" i="7"/>
  <c r="CU37" i="7"/>
  <c r="CU36" i="7"/>
  <c r="CU35" i="7"/>
  <c r="CU34" i="7"/>
  <c r="CU32" i="7"/>
  <c r="CU31" i="7"/>
  <c r="CU30" i="7"/>
  <c r="CU29" i="7"/>
  <c r="CU28" i="7"/>
  <c r="CU27" i="7"/>
  <c r="CU26" i="7"/>
  <c r="CU25" i="7"/>
  <c r="CF42" i="7"/>
  <c r="CE42" i="7"/>
  <c r="CD42" i="7"/>
  <c r="CC42" i="7"/>
  <c r="CB42" i="7"/>
  <c r="CA42" i="7"/>
  <c r="BZ42" i="7"/>
  <c r="BY42" i="7"/>
  <c r="BX42" i="7"/>
  <c r="BW42" i="7"/>
  <c r="BV42" i="7"/>
  <c r="BU42" i="7"/>
  <c r="CG41" i="7"/>
  <c r="CG40" i="7"/>
  <c r="CG39" i="7"/>
  <c r="CG38" i="7"/>
  <c r="CG37" i="7"/>
  <c r="CG36" i="7"/>
  <c r="CG35" i="7"/>
  <c r="CG34" i="7"/>
  <c r="CG32" i="7"/>
  <c r="CG31" i="7"/>
  <c r="CG30" i="7"/>
  <c r="CG29" i="7"/>
  <c r="CG28" i="7"/>
  <c r="CG27" i="7"/>
  <c r="CG26" i="7"/>
  <c r="CG25" i="7"/>
  <c r="BR42" i="7"/>
  <c r="BQ42" i="7"/>
  <c r="BP42" i="7"/>
  <c r="BO42" i="7"/>
  <c r="BN42" i="7"/>
  <c r="BM42" i="7"/>
  <c r="BL42" i="7"/>
  <c r="BK42" i="7"/>
  <c r="BJ42" i="7"/>
  <c r="BI42" i="7"/>
  <c r="BH42" i="7"/>
  <c r="BG42" i="7"/>
  <c r="BS41" i="7"/>
  <c r="BS40" i="7"/>
  <c r="BS39" i="7"/>
  <c r="BS38" i="7"/>
  <c r="BS37" i="7"/>
  <c r="BS36" i="7"/>
  <c r="BS35" i="7"/>
  <c r="BS34" i="7"/>
  <c r="BS32" i="7"/>
  <c r="BS31" i="7"/>
  <c r="BS30" i="7"/>
  <c r="BS29" i="7"/>
  <c r="BS28" i="7"/>
  <c r="BS27" i="7"/>
  <c r="BS26" i="7"/>
  <c r="BS25" i="7"/>
  <c r="BD42" i="7"/>
  <c r="BC42" i="7"/>
  <c r="BB42" i="7"/>
  <c r="BA42" i="7"/>
  <c r="AZ42" i="7"/>
  <c r="AY42" i="7"/>
  <c r="AX42" i="7"/>
  <c r="AW42" i="7"/>
  <c r="AV42" i="7"/>
  <c r="AU42" i="7"/>
  <c r="AT42" i="7"/>
  <c r="AS42" i="7"/>
  <c r="BE41" i="7"/>
  <c r="BE40" i="7"/>
  <c r="BE39" i="7"/>
  <c r="BE38" i="7"/>
  <c r="BE37" i="7"/>
  <c r="BE36" i="7"/>
  <c r="BE35" i="7"/>
  <c r="BE34" i="7"/>
  <c r="BE32" i="7"/>
  <c r="BE31" i="7"/>
  <c r="BE30" i="7"/>
  <c r="BE29" i="7"/>
  <c r="BE28" i="7"/>
  <c r="BE27" i="7"/>
  <c r="BE26" i="7"/>
  <c r="BE25" i="7"/>
  <c r="AP42" i="7"/>
  <c r="AO42" i="7"/>
  <c r="AN42" i="7"/>
  <c r="AM42" i="7"/>
  <c r="AL42" i="7"/>
  <c r="AK42" i="7"/>
  <c r="AJ42" i="7"/>
  <c r="AI42" i="7"/>
  <c r="AH42" i="7"/>
  <c r="AG42" i="7"/>
  <c r="AF42" i="7"/>
  <c r="AE42" i="7"/>
  <c r="AQ41" i="7"/>
  <c r="AQ40" i="7"/>
  <c r="AQ39" i="7"/>
  <c r="AQ38" i="7"/>
  <c r="AQ37" i="7"/>
  <c r="AQ36" i="7"/>
  <c r="AQ35" i="7"/>
  <c r="AQ34" i="7"/>
  <c r="AQ32" i="7"/>
  <c r="AQ31" i="7"/>
  <c r="AQ30" i="7"/>
  <c r="AQ29" i="7"/>
  <c r="AQ28" i="7"/>
  <c r="AQ27" i="7"/>
  <c r="AQ26" i="7"/>
  <c r="AQ25" i="7"/>
  <c r="BS42" i="7" l="1"/>
  <c r="CU42" i="7"/>
  <c r="CG42" i="7"/>
  <c r="BE42" i="7"/>
  <c r="AQ42" i="7"/>
  <c r="I29" i="6"/>
  <c r="F2" i="5" l="1"/>
  <c r="F1" i="5"/>
  <c r="F33" i="5" l="1"/>
  <c r="CY42" i="7" l="1"/>
  <c r="CZ42" i="7"/>
  <c r="DA42" i="7"/>
  <c r="DB42" i="7"/>
  <c r="DC42" i="7"/>
  <c r="DD42" i="7"/>
  <c r="DE42" i="7"/>
  <c r="DF42" i="7"/>
  <c r="DG42" i="7"/>
  <c r="DH42" i="7"/>
  <c r="CX42" i="7"/>
  <c r="CW42" i="7"/>
  <c r="S42" i="7"/>
  <c r="T42" i="7"/>
  <c r="U42" i="7"/>
  <c r="V42" i="7"/>
  <c r="W42" i="7"/>
  <c r="X42" i="7"/>
  <c r="Y42" i="7"/>
  <c r="Z42" i="7"/>
  <c r="AA42" i="7"/>
  <c r="AB42" i="7"/>
  <c r="R42" i="7"/>
  <c r="Q42" i="7"/>
  <c r="E42" i="7"/>
  <c r="F42" i="7"/>
  <c r="G42" i="7"/>
  <c r="H42" i="7"/>
  <c r="I42" i="7"/>
  <c r="J42" i="7"/>
  <c r="K42" i="7"/>
  <c r="L42" i="7"/>
  <c r="M42" i="7"/>
  <c r="N42" i="7"/>
  <c r="D42" i="7"/>
  <c r="C42" i="7"/>
  <c r="DI28" i="7" l="1"/>
  <c r="E33" i="5" l="1"/>
  <c r="M29" i="6" l="1"/>
  <c r="K29" i="6"/>
  <c r="DL2" i="7"/>
  <c r="O1" i="3"/>
  <c r="E3" i="4" l="1"/>
  <c r="E2" i="4"/>
  <c r="B6" i="4"/>
  <c r="DL1" i="7"/>
  <c r="B5" i="7"/>
  <c r="O2" i="3"/>
  <c r="B6" i="3"/>
  <c r="D24" i="4"/>
  <c r="H40" i="2" l="1"/>
  <c r="H21" i="2"/>
  <c r="F29" i="2" l="1"/>
  <c r="G29" i="2"/>
  <c r="M21" i="6" l="1"/>
  <c r="O25" i="7"/>
  <c r="AC25" i="7"/>
  <c r="DI25" i="7"/>
  <c r="O26" i="7"/>
  <c r="AC26" i="7"/>
  <c r="DI26" i="7"/>
  <c r="O27" i="7"/>
  <c r="AC27" i="7"/>
  <c r="DI27" i="7"/>
  <c r="O28" i="7"/>
  <c r="AC28" i="7"/>
  <c r="O29" i="7"/>
  <c r="AC29" i="7"/>
  <c r="DI29" i="7"/>
  <c r="DL29" i="7" s="1"/>
  <c r="O30" i="7"/>
  <c r="AC30" i="7"/>
  <c r="DI30" i="7"/>
  <c r="O31" i="7"/>
  <c r="AC31" i="7"/>
  <c r="DI31" i="7"/>
  <c r="O32" i="7"/>
  <c r="AC32" i="7"/>
  <c r="DI32" i="7"/>
  <c r="O34" i="7"/>
  <c r="AC34" i="7"/>
  <c r="DI34" i="7"/>
  <c r="O35" i="7"/>
  <c r="AC35" i="7"/>
  <c r="DI35" i="7"/>
  <c r="O36" i="7"/>
  <c r="AC36" i="7"/>
  <c r="DI36" i="7"/>
  <c r="O37" i="7"/>
  <c r="AC37" i="7"/>
  <c r="DI37" i="7"/>
  <c r="O38" i="7"/>
  <c r="AC38" i="7"/>
  <c r="DI38" i="7"/>
  <c r="O39" i="7"/>
  <c r="AC39" i="7"/>
  <c r="DI39" i="7"/>
  <c r="O40" i="7"/>
  <c r="AC40" i="7"/>
  <c r="DI40" i="7"/>
  <c r="O41" i="7"/>
  <c r="AC41" i="7"/>
  <c r="DI41" i="7"/>
  <c r="D13" i="3"/>
  <c r="E13" i="3"/>
  <c r="F13" i="3"/>
  <c r="G13" i="3"/>
  <c r="H13" i="3"/>
  <c r="I13" i="3"/>
  <c r="J13" i="3"/>
  <c r="K13" i="3"/>
  <c r="L13" i="3"/>
  <c r="M14" i="3"/>
  <c r="O14" i="3" s="1"/>
  <c r="M15" i="3"/>
  <c r="M16" i="3"/>
  <c r="O16" i="3" s="1"/>
  <c r="M17" i="3"/>
  <c r="O17" i="3" s="1"/>
  <c r="M18" i="3"/>
  <c r="O18" i="3" s="1"/>
  <c r="M19" i="3"/>
  <c r="O19" i="3" s="1"/>
  <c r="M20" i="3"/>
  <c r="O20" i="3" s="1"/>
  <c r="M21" i="3"/>
  <c r="O21" i="3" s="1"/>
  <c r="M22" i="3"/>
  <c r="O22" i="3" s="1"/>
  <c r="M23" i="3"/>
  <c r="O23" i="3" s="1"/>
  <c r="M24" i="3"/>
  <c r="O24" i="3" s="1"/>
  <c r="M25" i="3"/>
  <c r="O25" i="3" s="1"/>
  <c r="M26" i="3"/>
  <c r="O26" i="3" s="1"/>
  <c r="M27" i="3"/>
  <c r="O27" i="3" s="1"/>
  <c r="M28" i="3"/>
  <c r="O28" i="3" s="1"/>
  <c r="M29" i="3"/>
  <c r="O29" i="3" s="1"/>
  <c r="M30" i="3"/>
  <c r="O30" i="3" s="1"/>
  <c r="M31" i="3"/>
  <c r="O31" i="3" s="1"/>
  <c r="M32" i="3"/>
  <c r="O32" i="3" s="1"/>
  <c r="M33" i="3"/>
  <c r="O33" i="3" s="1"/>
  <c r="M34" i="3"/>
  <c r="O34" i="3" s="1"/>
  <c r="M35" i="3"/>
  <c r="O35" i="3" s="1"/>
  <c r="M36" i="3"/>
  <c r="O36" i="3" s="1"/>
  <c r="M37" i="3"/>
  <c r="O37" i="3" s="1"/>
  <c r="M38" i="3"/>
  <c r="O38" i="3" s="1"/>
  <c r="M39" i="3"/>
  <c r="O39" i="3" s="1"/>
  <c r="C4" i="2"/>
  <c r="H4" i="2"/>
  <c r="J19" i="2"/>
  <c r="F21" i="2" s="1"/>
  <c r="J21" i="2" s="1"/>
  <c r="F44" i="2" s="1"/>
  <c r="J44" i="2" s="1"/>
  <c r="G25" i="2"/>
  <c r="F30" i="2"/>
  <c r="F31" i="2"/>
  <c r="G32" i="2"/>
  <c r="H32" i="2"/>
  <c r="I32" i="2"/>
  <c r="J32" i="2"/>
  <c r="F34" i="2"/>
  <c r="G35" i="2"/>
  <c r="G38" i="2"/>
  <c r="F40" i="2" s="1"/>
  <c r="J40" i="2" s="1"/>
  <c r="H44" i="2" s="1"/>
  <c r="M12" i="6"/>
  <c r="M13" i="6"/>
  <c r="M14" i="6"/>
  <c r="M15" i="6"/>
  <c r="G24" i="6"/>
  <c r="DL39" i="7" l="1"/>
  <c r="DK39" i="7"/>
  <c r="DL30" i="7"/>
  <c r="DK30" i="7"/>
  <c r="DK27" i="7"/>
  <c r="DL41" i="7"/>
  <c r="DK41" i="7"/>
  <c r="DL32" i="7"/>
  <c r="DK32" i="7"/>
  <c r="DK38" i="7"/>
  <c r="DL38" i="7"/>
  <c r="DK29" i="7"/>
  <c r="DK26" i="7"/>
  <c r="DL26" i="7"/>
  <c r="DL35" i="7"/>
  <c r="DK35" i="7"/>
  <c r="DL40" i="7"/>
  <c r="DK40" i="7"/>
  <c r="DL31" i="7"/>
  <c r="DK31" i="7"/>
  <c r="DK28" i="7"/>
  <c r="DL28" i="7"/>
  <c r="DK36" i="7"/>
  <c r="DL36" i="7"/>
  <c r="DK37" i="7"/>
  <c r="DL37" i="7"/>
  <c r="DL25" i="7"/>
  <c r="DK25" i="7"/>
  <c r="DL34" i="7"/>
  <c r="DK34" i="7"/>
  <c r="DL27" i="7"/>
  <c r="M16" i="6"/>
  <c r="DI42" i="7"/>
  <c r="M13" i="3"/>
  <c r="O15" i="3"/>
  <c r="O13" i="3" s="1"/>
  <c r="G27" i="2"/>
  <c r="K24" i="6"/>
  <c r="AC42" i="7"/>
  <c r="O42" i="7"/>
  <c r="DK42" i="7" l="1"/>
  <c r="DK44" i="7"/>
  <c r="M27" i="6" s="1"/>
  <c r="I27" i="6" s="1"/>
  <c r="M56" i="6" s="1"/>
  <c r="N41" i="3"/>
  <c r="M19" i="6" s="1"/>
  <c r="K32" i="6" l="1"/>
  <c r="D35" i="5" s="1"/>
  <c r="K47" i="6"/>
  <c r="M47" i="6" s="1"/>
  <c r="G28" i="2"/>
  <c r="G26" i="2"/>
  <c r="J25" i="2" s="1"/>
  <c r="I24" i="6"/>
  <c r="M24" i="6" s="1"/>
  <c r="I53" i="6" s="1"/>
  <c r="M32" i="6" l="1"/>
  <c r="D12" i="5"/>
  <c r="G34" i="2"/>
  <c r="G30" i="2" l="1"/>
  <c r="K35" i="6"/>
  <c r="M35" i="6" s="1"/>
  <c r="M38" i="6" l="1"/>
  <c r="K53" i="6" s="1"/>
  <c r="G31" i="2"/>
  <c r="J28" i="2" s="1"/>
  <c r="J33" i="2" s="1"/>
  <c r="G36" i="2" s="1"/>
  <c r="M53" i="6" l="1"/>
  <c r="M58" i="6" s="1"/>
  <c r="D13" i="5" s="1"/>
  <c r="D14" i="5" l="1"/>
  <c r="D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craig.weise</author>
  </authors>
  <commentList>
    <comment ref="K42" authorId="0" shapeId="0" xr:uid="{00000000-0006-0000-0100-000001000000}">
      <text>
        <r>
          <rPr>
            <b/>
            <sz val="9"/>
            <color indexed="81"/>
            <rFont val="Tahoma"/>
            <family val="2"/>
          </rPr>
          <t>Insert number of days baseline schedule is proposed to be reduced</t>
        </r>
      </text>
    </comment>
    <comment ref="M42" authorId="0" shapeId="0" xr:uid="{00000000-0006-0000-0100-000002000000}">
      <text>
        <r>
          <rPr>
            <b/>
            <sz val="9"/>
            <color indexed="81"/>
            <rFont val="Tahoma"/>
            <family val="2"/>
          </rPr>
          <t>Insert price proposal adjustment (+/-) if alternate schedule is accepted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Tuckerman, Marci L.</author>
  </authors>
  <commentList>
    <comment ref="B26" authorId="0" shapeId="0" xr:uid="{00000000-0006-0000-0400-000001000000}">
      <text>
        <r>
          <rPr>
            <sz val="9"/>
            <color indexed="81"/>
            <rFont val="Tahoma"/>
            <family val="2"/>
          </rPr>
          <t>To add additional personnel, insert rows above this line and copy formulas down.</t>
        </r>
        <r>
          <rPr>
            <sz val="9"/>
            <color indexed="81"/>
            <rFont val="Tahoma"/>
            <family val="2"/>
          </rPr>
          <t xml:space="preserve">
</t>
        </r>
      </text>
    </comment>
    <comment ref="B35" authorId="0" shapeId="0" xr:uid="{00000000-0006-0000-0400-000002000000}">
      <text>
        <r>
          <rPr>
            <sz val="9"/>
            <color indexed="81"/>
            <rFont val="Tahoma"/>
            <family val="2"/>
          </rPr>
          <t xml:space="preserve">To add additional personnel, insert rows above this line and copy formulas down.
</t>
        </r>
      </text>
    </comment>
  </commentList>
</comments>
</file>

<file path=xl/sharedStrings.xml><?xml version="1.0" encoding="utf-8"?>
<sst xmlns="http://schemas.openxmlformats.org/spreadsheetml/2006/main" count="534" uniqueCount="291">
  <si>
    <t>Submission Date:</t>
  </si>
  <si>
    <t>Project Name:</t>
  </si>
  <si>
    <t>x</t>
  </si>
  <si>
    <t>=</t>
  </si>
  <si>
    <t>Subtotal</t>
  </si>
  <si>
    <t>Description</t>
  </si>
  <si>
    <t>+</t>
  </si>
  <si>
    <t>Pre-Construction</t>
  </si>
  <si>
    <t>Construction</t>
  </si>
  <si>
    <t>Subtotal (1c)</t>
  </si>
  <si>
    <t>1.</t>
  </si>
  <si>
    <t>a.</t>
  </si>
  <si>
    <t>b.</t>
  </si>
  <si>
    <t>c.</t>
  </si>
  <si>
    <t>2.</t>
  </si>
  <si>
    <t xml:space="preserve">Subtotal (2a) </t>
  </si>
  <si>
    <t>Total Price Proposal</t>
  </si>
  <si>
    <t>Const. Budget</t>
  </si>
  <si>
    <t>Fee ($)</t>
  </si>
  <si>
    <t xml:space="preserve">Subtotal (1a) </t>
  </si>
  <si>
    <t>Preconstruction Stage Compensation</t>
  </si>
  <si>
    <t>Subtotal (2c)</t>
  </si>
  <si>
    <t>Subtotal (1)</t>
  </si>
  <si>
    <t>Subtotal (2)</t>
  </si>
  <si>
    <t>Total Proposed Preconstruction Stage Compensation</t>
  </si>
  <si>
    <t>Include all Home Office Overhead and Profit</t>
  </si>
  <si>
    <t>Project Number:</t>
  </si>
  <si>
    <t>Contingency (%)</t>
  </si>
  <si>
    <t>Schedule Enhancements</t>
  </si>
  <si>
    <t>Price component of Best Value Selection</t>
  </si>
  <si>
    <r>
      <t xml:space="preserve">Preconstruction Fee </t>
    </r>
    <r>
      <rPr>
        <sz val="11"/>
        <color indexed="8"/>
        <rFont val="Arial"/>
        <family val="2"/>
      </rPr>
      <t>(Lump Sum)</t>
    </r>
  </si>
  <si>
    <t>Total Price</t>
  </si>
  <si>
    <t>CM Adviser Fee</t>
  </si>
  <si>
    <t>Excluding Personnel Costs and Reimbursable Expense (% of Constr. Budget)</t>
  </si>
  <si>
    <t>CMa Fee (%)</t>
  </si>
  <si>
    <t>Total Proposed Construction Stage CM Compensation</t>
  </si>
  <si>
    <t>CM Proposer:</t>
  </si>
  <si>
    <t>CM Fee (%)</t>
  </si>
  <si>
    <t>Subtotal (1b)</t>
  </si>
  <si>
    <t>Contract Sum (Construction Stage Compensation)</t>
  </si>
  <si>
    <t>Best Value Rating Form (CM at Risk Contract)</t>
  </si>
  <si>
    <t xml:space="preserve">Project Name: </t>
  </si>
  <si>
    <t xml:space="preserve">Proposer's Name: </t>
  </si>
  <si>
    <t xml:space="preserve">Evaluator's Name: </t>
  </si>
  <si>
    <t xml:space="preserve">Evaluation Date: </t>
  </si>
  <si>
    <t>A.</t>
  </si>
  <si>
    <t>Qualifications</t>
  </si>
  <si>
    <t>Criteria</t>
  </si>
  <si>
    <t>Range</t>
  </si>
  <si>
    <t>Score</t>
  </si>
  <si>
    <t>Notes:</t>
  </si>
  <si>
    <t xml:space="preserve">Total Qualifications Score  </t>
  </si>
  <si>
    <t>Weight</t>
  </si>
  <si>
    <t>Subtotal (A)</t>
  </si>
  <si>
    <t>B.</t>
  </si>
  <si>
    <t>Price Proposal</t>
  </si>
  <si>
    <t>Factor</t>
  </si>
  <si>
    <t>Component</t>
  </si>
  <si>
    <t>Proposal</t>
  </si>
  <si>
    <t>Extension</t>
  </si>
  <si>
    <r>
      <t xml:space="preserve">Preconstruction Stage </t>
    </r>
    <r>
      <rPr>
        <vertAlign val="superscript"/>
        <sz val="11"/>
        <color indexed="8"/>
        <rFont val="Arial"/>
        <family val="2"/>
      </rPr>
      <t>1</t>
    </r>
  </si>
  <si>
    <t>Preconstruction Stage Personnel Costs</t>
  </si>
  <si>
    <t>Preconstruction Stage Reimbursable Expenses Cap</t>
  </si>
  <si>
    <r>
      <t xml:space="preserve">Construction Stage </t>
    </r>
    <r>
      <rPr>
        <vertAlign val="superscript"/>
        <sz val="11"/>
        <color indexed="8"/>
        <rFont val="Arial"/>
        <family val="2"/>
      </rPr>
      <t>1</t>
    </r>
  </si>
  <si>
    <t>Construction Stage Personnel Costs Cap</t>
  </si>
  <si>
    <t>General Conditions Costs</t>
  </si>
  <si>
    <t>CM at Risk Fee</t>
  </si>
  <si>
    <t>3.</t>
  </si>
  <si>
    <t>N/A</t>
  </si>
  <si>
    <t>4.</t>
  </si>
  <si>
    <t>Additional Information</t>
  </si>
  <si>
    <t>Construction Budget given in RFP</t>
  </si>
  <si>
    <t>5.</t>
  </si>
  <si>
    <t>Normalized Price Ranking</t>
  </si>
  <si>
    <t>Proposed price from this CM team [ x ]</t>
  </si>
  <si>
    <t>Lowest proposed price from all CM teams [ L ]</t>
  </si>
  <si>
    <t>NPR = [1 - ((x - L) / L)] * 100</t>
  </si>
  <si>
    <t xml:space="preserve">NPR = </t>
  </si>
  <si>
    <t>Detailed price information provided in CM at Risk Proposal Form</t>
  </si>
  <si>
    <t>NPR</t>
  </si>
  <si>
    <t>Subtotal (B)</t>
  </si>
  <si>
    <t>For CM as Adviser services only</t>
  </si>
  <si>
    <t>C.</t>
  </si>
  <si>
    <t>Best Value Calculation</t>
  </si>
  <si>
    <t>Best Value</t>
  </si>
  <si>
    <t>Best Value = weighted combination of qualifications and price</t>
  </si>
  <si>
    <t>EDGE Participation</t>
  </si>
  <si>
    <t>EDGE-certified Business Enterprise Participation Commitment</t>
  </si>
  <si>
    <t>Hourly Rate</t>
  </si>
  <si>
    <t>Pre-construction Staff (Article 2.3)</t>
  </si>
  <si>
    <t>Senior Project Manager</t>
  </si>
  <si>
    <t>Project Manager</t>
  </si>
  <si>
    <t>Laboratory Specialist</t>
  </si>
  <si>
    <t>Quality Control</t>
  </si>
  <si>
    <t>Accountant</t>
  </si>
  <si>
    <t>Intern</t>
  </si>
  <si>
    <t>(additional as needed)</t>
  </si>
  <si>
    <t>EXHIBIT B</t>
  </si>
  <si>
    <t>Reimbursable Item (Article 2.4)</t>
  </si>
  <si>
    <t>Amount</t>
  </si>
  <si>
    <t>Notes/Comments</t>
  </si>
  <si>
    <t xml:space="preserve">TOTAL </t>
  </si>
  <si>
    <t>EXHIBIT C</t>
  </si>
  <si>
    <t>GENERAL CONDITIONS COSTS DESCRIPTION</t>
  </si>
  <si>
    <t>Elevator operator</t>
  </si>
  <si>
    <t>Chutes, hoists, cranes, scaffolding</t>
  </si>
  <si>
    <t>Carpenters</t>
  </si>
  <si>
    <r>
      <t xml:space="preserve">Preconstruction Stage Personnel Costs Cap </t>
    </r>
    <r>
      <rPr>
        <sz val="11"/>
        <color indexed="8"/>
        <rFont val="Arial"/>
        <family val="2"/>
      </rPr>
      <t>(Allowance) - Exhibit A</t>
    </r>
  </si>
  <si>
    <r>
      <t xml:space="preserve">Preconstruction Stage Reimbursable Expenses Cap </t>
    </r>
    <r>
      <rPr>
        <sz val="11"/>
        <color indexed="8"/>
        <rFont val="Arial"/>
        <family val="2"/>
      </rPr>
      <t>(Allowance) - Exhibit B</t>
    </r>
  </si>
  <si>
    <t>GMP Proposal and Amendment</t>
  </si>
  <si>
    <t>Proposal Form (CM at Risk Contract)</t>
  </si>
  <si>
    <t>Days (+/-)</t>
  </si>
  <si>
    <t>Price Adj. (+/-)</t>
  </si>
  <si>
    <t>Price adjustment for alternative schedule proposed by CM</t>
  </si>
  <si>
    <t>auto completed</t>
  </si>
  <si>
    <t>auto completed total</t>
  </si>
  <si>
    <t>completed by PM</t>
  </si>
  <si>
    <r>
      <t>Construction Stage Personnel Costs Cap</t>
    </r>
    <r>
      <rPr>
        <sz val="11"/>
        <color indexed="8"/>
        <rFont val="Arial"/>
        <family val="2"/>
      </rPr>
      <t xml:space="preserve"> - Exhibit A</t>
    </r>
  </si>
  <si>
    <t>Footnotes:</t>
  </si>
  <si>
    <t>Subtotal (2b)</t>
  </si>
  <si>
    <t>Fee (1a)</t>
  </si>
  <si>
    <r>
      <t>General Conditions Cost</t>
    </r>
    <r>
      <rPr>
        <sz val="11"/>
        <color indexed="8"/>
        <rFont val="Arial"/>
        <family val="2"/>
      </rPr>
      <t xml:space="preserve"> - Exhibit C (Maximum Percentage Allowance)</t>
    </r>
  </si>
  <si>
    <t>CM Contingency</t>
  </si>
  <si>
    <t>Guaranteed Maximum Price</t>
  </si>
  <si>
    <r>
      <t xml:space="preserve">CM Adviser Fee </t>
    </r>
    <r>
      <rPr>
        <vertAlign val="superscript"/>
        <sz val="11"/>
        <color indexed="8"/>
        <rFont val="Arial"/>
        <family val="2"/>
      </rPr>
      <t>2</t>
    </r>
  </si>
  <si>
    <t>GMP Proposal</t>
  </si>
  <si>
    <t>Proposed CMR Shared Savings Portion %</t>
  </si>
  <si>
    <t xml:space="preserve">Identification of required cost information provided on this proposal is contained in Document 00 52 23 - Agreement Form (CM at Risk), definitions of terms are available in Document 00 71 00 - Contracting Definitions (CM at Risk Contract).  Current documents are published and available on the OFCC website - http://ofcc.ohio.gov
</t>
  </si>
  <si>
    <t>2a + 2b + 2c</t>
  </si>
  <si>
    <t>Excluding Subcontracts, Self-Performed Work</t>
  </si>
  <si>
    <t>Preconstruction Stage Fee</t>
  </si>
  <si>
    <r>
      <t xml:space="preserve">CM Contingency </t>
    </r>
    <r>
      <rPr>
        <sz val="11"/>
        <color indexed="8"/>
        <rFont val="Arial"/>
        <family val="2"/>
      </rPr>
      <t>(% of the Cost of the Work (CoW)</t>
    </r>
    <r>
      <rPr>
        <sz val="11"/>
        <color indexed="8"/>
        <rFont val="Arial"/>
        <family val="2"/>
      </rPr>
      <t>)</t>
    </r>
  </si>
  <si>
    <r>
      <t xml:space="preserve">CM at Risk Fee </t>
    </r>
    <r>
      <rPr>
        <sz val="11"/>
        <color indexed="8"/>
        <rFont val="Arial"/>
        <family val="2"/>
      </rPr>
      <t>(% of the (CoW</t>
    </r>
    <r>
      <rPr>
        <vertAlign val="superscript"/>
        <sz val="11"/>
        <color indexed="8"/>
        <rFont val="Arial"/>
        <family val="2"/>
      </rPr>
      <t xml:space="preserve"> </t>
    </r>
    <r>
      <rPr>
        <sz val="11"/>
        <color indexed="8"/>
        <rFont val="Arial"/>
        <family val="2"/>
      </rPr>
      <t>+ Contingency))</t>
    </r>
  </si>
  <si>
    <t>Construction Budget</t>
  </si>
  <si>
    <t>Total CMR Services Price Proposal</t>
  </si>
  <si>
    <t>SC + GC + 2a</t>
  </si>
  <si>
    <t>CoW + 2b</t>
  </si>
  <si>
    <t>Total CMR Compensation</t>
  </si>
  <si>
    <r>
      <t>Additional Information</t>
    </r>
    <r>
      <rPr>
        <sz val="11"/>
        <rFont val="Arial"/>
        <family val="2"/>
      </rPr>
      <t xml:space="preserve"> (required - not included in Price Component of Best Value Rating)</t>
    </r>
  </si>
  <si>
    <r>
      <rPr>
        <b/>
        <i/>
        <sz val="11"/>
        <color indexed="8"/>
        <rFont val="Arial"/>
        <family val="2"/>
      </rPr>
      <t>Instructions</t>
    </r>
    <r>
      <rPr>
        <i/>
        <sz val="11"/>
        <color indexed="8"/>
        <rFont val="Arial"/>
        <family val="2"/>
      </rPr>
      <t>: For each applicable staff member please indicate the number of staff for the position that will be assigned to the project, the hourly rate for the position and the total hours of all staff at that position.  The "Total" column calculates the hourly rate multiplied by the total hours.  If the position is included in the Pre-construction Fee  (Article 2.2 of the CMR Agreement Form) please enter an "X" in appropriate column.  You may add rows/positions as needed.</t>
    </r>
    <r>
      <rPr>
        <b/>
        <i/>
        <sz val="11"/>
        <color indexed="8"/>
        <rFont val="Arial"/>
        <family val="2"/>
      </rPr>
      <t xml:space="preserve">  </t>
    </r>
    <r>
      <rPr>
        <b/>
        <i/>
        <u/>
        <sz val="11"/>
        <color indexed="8"/>
        <rFont val="Arial"/>
        <family val="2"/>
      </rPr>
      <t>If you add rows, please verify that the Subtotals and Total are calculating correctly.</t>
    </r>
  </si>
  <si>
    <r>
      <rPr>
        <b/>
        <i/>
        <sz val="11"/>
        <color indexed="8"/>
        <rFont val="Arial"/>
        <family val="2"/>
      </rPr>
      <t>Instructions</t>
    </r>
    <r>
      <rPr>
        <i/>
        <sz val="11"/>
        <color indexed="8"/>
        <rFont val="Arial"/>
        <family val="2"/>
      </rPr>
      <t xml:space="preserve">: Please list each reimbursable item and the total allocated.  The Notes/Comments column can be used to provide additional detail or explanation of the item.  </t>
    </r>
    <r>
      <rPr>
        <b/>
        <i/>
        <sz val="11"/>
        <color indexed="8"/>
        <rFont val="Arial"/>
        <family val="2"/>
      </rPr>
      <t>DO NOT include Travel, Lodging or Parking as a reimbursable item.</t>
    </r>
  </si>
  <si>
    <t>Completed by Proposer</t>
  </si>
  <si>
    <t>Auto Completed</t>
  </si>
  <si>
    <t>Auto Completed Total</t>
  </si>
  <si>
    <t>Proposed Staffing</t>
  </si>
  <si>
    <t>Implementation Plan, Staff Availability, Flexibility to Schedule Changes</t>
  </si>
  <si>
    <t>0 - 20</t>
  </si>
  <si>
    <t>Subcontracting Plan</t>
  </si>
  <si>
    <t>Prequalification Plan, Packaging Plan / Self-Performance, Design-Assist Strategies</t>
  </si>
  <si>
    <t>0 - 10</t>
  </si>
  <si>
    <t>EDGE Plan</t>
  </si>
  <si>
    <t>Outreach Plan, Demonstrated Services Participation, Construction Goal per Package</t>
  </si>
  <si>
    <t>0 - 5</t>
  </si>
  <si>
    <t>Estimating Strategies</t>
  </si>
  <si>
    <t>AOR / DB Collaboration Strategies, Use of Estimating &amp; Market Pricing, Design-Assist Proposals</t>
  </si>
  <si>
    <t>Procurement Strategies</t>
  </si>
  <si>
    <t>Buyout Plan. Long-lead &amp; Bulk Purchase Strategies, Support of Owner Objectives</t>
  </si>
  <si>
    <t>6.</t>
  </si>
  <si>
    <t>Value Added Suggestions</t>
  </si>
  <si>
    <t xml:space="preserve">Alternates, Payback Periods, Benefits </t>
  </si>
  <si>
    <t>7.</t>
  </si>
  <si>
    <t>Timeline</t>
  </si>
  <si>
    <t>Baseline / Alternate Schedule(s), Phasing / Procurement Plan(s), Milestones / Activities</t>
  </si>
  <si>
    <t>8.</t>
  </si>
  <si>
    <t>Site Logistics &amp; Safety Plan</t>
  </si>
  <si>
    <t>Site Logistics Plan, Safety Plan, Graphic Project Phasing Plan</t>
  </si>
  <si>
    <t>9.</t>
  </si>
  <si>
    <t>Quality Assurance / Quality Control Plan</t>
  </si>
  <si>
    <t>Design Phase, Estimating &amp; Scheduling, Construction Phase</t>
  </si>
  <si>
    <t>10.</t>
  </si>
  <si>
    <t>Unique Challenges &amp; Solutions</t>
  </si>
  <si>
    <t>Project / Scope Characteristics, Budget / Schedule Characteristics, Quality / Process Characteristics</t>
  </si>
  <si>
    <t>EXHIBIT A.2</t>
  </si>
  <si>
    <t>CMR PRE-CONSTRUCTION PERSONNEL COSTS RATE SCHEDULE</t>
  </si>
  <si>
    <t>CMR CONSTRUCTION PERSONNEL COSTS RATE SCHEDULE</t>
  </si>
  <si>
    <t>EXHIBIT A.1</t>
  </si>
  <si>
    <t>Included in Pre - construction Fee  (Art. 2.4) (insert "X")</t>
  </si>
  <si>
    <t>Pre-Design - Program Verification</t>
  </si>
  <si>
    <t>Schematic Design</t>
  </si>
  <si>
    <t>Design Development</t>
  </si>
  <si>
    <t>Construction Documents</t>
  </si>
  <si>
    <t>GMP/Amend</t>
  </si>
  <si>
    <t>Other</t>
  </si>
  <si>
    <t>Total Hours</t>
  </si>
  <si>
    <t>Total Cost</t>
  </si>
  <si>
    <t>Principal</t>
  </si>
  <si>
    <t xml:space="preserve">Project Architect </t>
  </si>
  <si>
    <t>Project Design Lead</t>
  </si>
  <si>
    <t>Project Coordinator</t>
  </si>
  <si>
    <t>CAD/BIM Designer</t>
  </si>
  <si>
    <t>Mechanical Engineer</t>
  </si>
  <si>
    <t>Plumbing Engineer</t>
  </si>
  <si>
    <t>Electrical Engineer</t>
  </si>
  <si>
    <t>Fire Suppression Engineer</t>
  </si>
  <si>
    <t>Civil Engineer</t>
  </si>
  <si>
    <t>Structural Engineer</t>
  </si>
  <si>
    <t>Landscape Architect</t>
  </si>
  <si>
    <t>Interior Designer</t>
  </si>
  <si>
    <t>Hazardous Materials Consultant</t>
  </si>
  <si>
    <t>Estimating Manager</t>
  </si>
  <si>
    <t>Estimator</t>
  </si>
  <si>
    <t>Administrative Assistant</t>
  </si>
  <si>
    <t>Consultant 1</t>
  </si>
  <si>
    <t>Instructions:</t>
  </si>
  <si>
    <t>● Hours = actual employee compensation</t>
  </si>
  <si>
    <t>2.        Adjust month labels to align with the "Time Period"</t>
  </si>
  <si>
    <t>● Scheduled overtime is not included</t>
  </si>
  <si>
    <t>3.        In "Personnel" column, enter the title and last name of each employee</t>
  </si>
  <si>
    <t>4.        Enter the proposed employee hours for each phase</t>
  </si>
  <si>
    <t>5.        Enter the hourly rate for each employee, for each year</t>
  </si>
  <si>
    <t>6.        Adjust the black cell fill for each phase to align with the projected month where the phase will occur</t>
  </si>
  <si>
    <t>Jan</t>
  </si>
  <si>
    <t>Feb</t>
  </si>
  <si>
    <t>Mar</t>
  </si>
  <si>
    <t>Apr</t>
  </si>
  <si>
    <t>May</t>
  </si>
  <si>
    <t>Jun</t>
  </si>
  <si>
    <t>Jul</t>
  </si>
  <si>
    <t>Aug</t>
  </si>
  <si>
    <t>Sep</t>
  </si>
  <si>
    <t>Oct</t>
  </si>
  <si>
    <t>Nov</t>
  </si>
  <si>
    <t>Dec</t>
  </si>
  <si>
    <t>July</t>
  </si>
  <si>
    <t>Phase</t>
  </si>
  <si>
    <t>Commissioning</t>
  </si>
  <si>
    <t>Close Out</t>
  </si>
  <si>
    <t>Field Personnel</t>
  </si>
  <si>
    <t>Monthly Hours</t>
  </si>
  <si>
    <t>Ttl Hrs</t>
  </si>
  <si>
    <t>Total Hrs</t>
  </si>
  <si>
    <t>Assistant Manager _Smith</t>
  </si>
  <si>
    <t>&lt;&lt;Title - Last Name&gt;&gt;</t>
  </si>
  <si>
    <t>Office Personnel</t>
  </si>
  <si>
    <t xml:space="preserve"> Construction Staff - not to be passed down to trade contractors</t>
  </si>
  <si>
    <t>Total Construction Personnel Cost</t>
  </si>
  <si>
    <t>Total Pre-construction Personnel Costs</t>
  </si>
  <si>
    <t>Program Verification</t>
  </si>
  <si>
    <t>Total %</t>
  </si>
  <si>
    <t>Date</t>
  </si>
  <si>
    <t>to</t>
  </si>
  <si>
    <t>Preconstruction Payment and Performance Bonds</t>
  </si>
  <si>
    <t>Jobsite Trailer Utilities</t>
  </si>
  <si>
    <t>Temporary Facilities - Trailers &amp; Sanitary Facilities</t>
  </si>
  <si>
    <t>Office &amp; Janitorial Supplies / Furnishings &amp; Equipment / Water / Etc</t>
  </si>
  <si>
    <t>Office Communications Equipment / Printing / Postage / Project Photographs</t>
  </si>
  <si>
    <t xml:space="preserve">Dumpsters  - including recycling for LEED </t>
  </si>
  <si>
    <t>Construction Fence / Access Points / Washout Areas / Include Traffic Officers</t>
  </si>
  <si>
    <t>Temporary Roads / Lighting / Weather Protection / Enclosure / Barricades / Laydown Area</t>
  </si>
  <si>
    <t xml:space="preserve">Project Site Progress / Dust Control / Final Cleaning </t>
  </si>
  <si>
    <t>Office First Aid / Fire Protection / Safety / Signage / Wayfinding</t>
  </si>
  <si>
    <t>d.</t>
  </si>
  <si>
    <t>Subcontract Costs</t>
  </si>
  <si>
    <t>General Conditions</t>
  </si>
  <si>
    <t>Construction Bond CMR  (lump sum to extend bonds to 100% of Contract Sum)*</t>
  </si>
  <si>
    <t>Subcontractor Default Insurance*</t>
  </si>
  <si>
    <t>Builder's Risk Insurance (lump sum)*</t>
  </si>
  <si>
    <t>*</t>
  </si>
  <si>
    <t>%</t>
  </si>
  <si>
    <t>NETLINK Construction Budget (Not Total Project Cost)</t>
  </si>
  <si>
    <t>Qualification Rating</t>
  </si>
  <si>
    <t>Pricing Rating</t>
  </si>
  <si>
    <t>Completed by PM before distribution</t>
  </si>
  <si>
    <t>These percentages will be carried through to GMP and Change Orders</t>
  </si>
  <si>
    <t xml:space="preserve">Provided by CMR 
amount ($) </t>
  </si>
  <si>
    <t>Instructions to Proposers:  Submitting a Complete Proposal</t>
  </si>
  <si>
    <t>The proposer will complete the fields highlighted in yellow</t>
  </si>
  <si>
    <t>Helpful Hints:</t>
  </si>
  <si>
    <t>Best Value Rating Form Instructions (CMR)</t>
  </si>
  <si>
    <t xml:space="preserve">1.        Adjust the "Year" labels </t>
  </si>
  <si>
    <t>This bond covers the Preconstruction contract amount ONLY</t>
  </si>
  <si>
    <t>All exhibits must be completed</t>
  </si>
  <si>
    <t>If any rows were added, verify formulas are adding properly</t>
  </si>
  <si>
    <r>
      <t xml:space="preserve">Instructions to OSU Project Manager: </t>
    </r>
    <r>
      <rPr>
        <sz val="11"/>
        <color theme="1"/>
        <rFont val="Arial"/>
        <family val="2"/>
      </rPr>
      <t>Prior to sending "Best Value Rating Form" to proposers</t>
    </r>
  </si>
  <si>
    <t>CMR PRECONSTRUCTION STAGE REIMBURSABLE EXPENSES SCHEDULE</t>
  </si>
  <si>
    <t>TOTAL</t>
  </si>
  <si>
    <t>Refer to instructions in RFP for submittal content and format</t>
  </si>
  <si>
    <t>Each Exhibit must include the Project Name and Number (will populate)</t>
  </si>
  <si>
    <t>Invoices will be required at time of billing</t>
  </si>
  <si>
    <t>Completed by proposer</t>
  </si>
  <si>
    <t>Auto completed</t>
  </si>
  <si>
    <t>Provided by Subcontractor amount ($)</t>
  </si>
  <si>
    <t>Parking (main campus only)</t>
  </si>
  <si>
    <t>CMR's GC</t>
  </si>
  <si>
    <t>Add a person (insert row above)</t>
  </si>
  <si>
    <t xml:space="preserve">Complete the pink fields on the "Pricing Proposal" Worksheet  </t>
  </si>
  <si>
    <r>
      <rPr>
        <b/>
        <i/>
        <sz val="11"/>
        <color indexed="8"/>
        <rFont val="Arial"/>
        <family val="2"/>
      </rPr>
      <t>Instructions</t>
    </r>
    <r>
      <rPr>
        <i/>
        <sz val="11"/>
        <color indexed="8"/>
        <rFont val="Arial"/>
        <family val="2"/>
      </rPr>
      <t xml:space="preserve">: For each applicable item provide by the CMR, please include the total cost.  If an item is to be provided by a subcontractor, no "Total Cost" information is required.  </t>
    </r>
    <r>
      <rPr>
        <b/>
        <i/>
        <u/>
        <sz val="11"/>
        <color indexed="8"/>
        <rFont val="Arial"/>
        <family val="2"/>
      </rPr>
      <t>If you add or delete rows, please verify that the Subtotals and Total are calculating correctly.</t>
    </r>
  </si>
  <si>
    <r>
      <rPr>
        <b/>
        <i/>
        <sz val="10"/>
        <color indexed="8"/>
        <rFont val="Arial"/>
        <family val="2"/>
      </rPr>
      <t>Instructions:</t>
    </r>
    <r>
      <rPr>
        <i/>
        <sz val="10"/>
        <color indexed="8"/>
        <rFont val="Arial"/>
        <family val="2"/>
      </rPr>
      <t xml:space="preserve"> For each applicable staff member, indicate the number of staff for the position that will be assigned to the project, the hourly rate for the position and the total hours of all staff at that position. The "Total" column calculates the hourly rate multiplied by the total hours. </t>
    </r>
    <r>
      <rPr>
        <i/>
        <u/>
        <sz val="10"/>
        <color indexed="8"/>
        <rFont val="Arial"/>
        <family val="2"/>
      </rPr>
      <t>You may add rows/positions as needed.  If you add rows, please verify that the Subtotals and Total are calculating correctly.</t>
    </r>
  </si>
  <si>
    <t>General &amp; Professional Liability are included in Overhead (CM Fee)</t>
  </si>
  <si>
    <t>Site Logistics Plan, Safety Plan, Graphic Project Phasing Plan, Contractor Pre-Work Evaluation</t>
  </si>
  <si>
    <t>7.        Hide unused years (hide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</si>
</sst>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
    <numFmt numFmtId="165" formatCode="0.0%"/>
    <numFmt numFmtId="166" formatCode="0.0"/>
    <numFmt numFmtId="167" formatCode="&quot;$&quot;#,##0.00"/>
    <numFmt numFmtId="168" formatCode="0.000000%"/>
    <numFmt numFmtId="169" formatCode="0.0000000000000000%"/>
    <numFmt numFmtId="170" formatCode="[$-F800]dddd\,\ mmmm\ dd\,\ yyyy"/>
  </numFmts>
  <fonts count="63" x14ac:knownFonts="1">
    <font>
      <sz val="11"/>
      <color theme="1"/>
      <name val="Calibri"/>
      <family val="2"/>
      <scheme val="minor"/>
    </font>
    <font>
      <sz val="11"/>
      <name val="Arial"/>
      <family val="2"/>
    </font>
    <font>
      <b/>
      <sz val="11"/>
      <name val="Arial"/>
      <family val="2"/>
    </font>
    <font>
      <sz val="10"/>
      <name val="Arial"/>
      <family val="2"/>
    </font>
    <font>
      <i/>
      <sz val="11"/>
      <name val="Arial"/>
      <family val="2"/>
    </font>
    <font>
      <b/>
      <sz val="12"/>
      <name val="Arial"/>
      <family val="2"/>
    </font>
    <font>
      <sz val="8"/>
      <name val="Arial"/>
      <family val="2"/>
    </font>
    <font>
      <b/>
      <i/>
      <sz val="11"/>
      <name val="Arial"/>
      <family val="2"/>
    </font>
    <font>
      <sz val="11"/>
      <color indexed="8"/>
      <name val="Arial"/>
      <family val="2"/>
    </font>
    <font>
      <vertAlign val="superscript"/>
      <sz val="11"/>
      <color indexed="8"/>
      <name val="Arial"/>
      <family val="2"/>
    </font>
    <font>
      <b/>
      <sz val="9"/>
      <color indexed="81"/>
      <name val="Tahoma"/>
      <family val="2"/>
    </font>
    <font>
      <i/>
      <sz val="10"/>
      <name val="Arial"/>
      <family val="2"/>
    </font>
    <font>
      <i/>
      <sz val="11"/>
      <color indexed="8"/>
      <name val="Arial"/>
      <family val="2"/>
    </font>
    <font>
      <b/>
      <i/>
      <sz val="11"/>
      <color indexed="8"/>
      <name val="Arial"/>
      <family val="2"/>
    </font>
    <font>
      <b/>
      <i/>
      <u/>
      <sz val="11"/>
      <color indexed="8"/>
      <name val="Arial"/>
      <family val="2"/>
    </font>
    <font>
      <i/>
      <sz val="10"/>
      <color indexed="8"/>
      <name val="Arial"/>
      <family val="2"/>
    </font>
    <font>
      <b/>
      <i/>
      <sz val="10"/>
      <color indexed="8"/>
      <name val="Arial"/>
      <family val="2"/>
    </font>
    <font>
      <i/>
      <u/>
      <sz val="10"/>
      <color indexed="8"/>
      <name val="Arial"/>
      <family val="2"/>
    </font>
    <font>
      <sz val="12"/>
      <name val="Arial"/>
      <family val="2"/>
    </font>
    <font>
      <b/>
      <sz val="8"/>
      <name val="Arial"/>
      <family val="2"/>
    </font>
    <font>
      <b/>
      <sz val="10"/>
      <name val="Arial"/>
      <family val="2"/>
    </font>
    <font>
      <sz val="11"/>
      <color theme="1"/>
      <name val="Calibri"/>
      <family val="2"/>
      <scheme val="minor"/>
    </font>
    <font>
      <b/>
      <sz val="11"/>
      <color theme="1"/>
      <name val="Calibri"/>
      <family val="2"/>
      <scheme val="minor"/>
    </font>
    <font>
      <sz val="11"/>
      <color theme="1"/>
      <name val="Arial"/>
      <family val="2"/>
    </font>
    <font>
      <sz val="11"/>
      <color theme="0" tint="-4.9989318521683403E-2"/>
      <name val="Arial"/>
      <family val="2"/>
    </font>
    <font>
      <b/>
      <sz val="11"/>
      <color theme="1"/>
      <name val="Arial"/>
      <family val="2"/>
    </font>
    <font>
      <sz val="10"/>
      <color theme="1"/>
      <name val="Arial"/>
      <family val="2"/>
    </font>
    <font>
      <b/>
      <sz val="16"/>
      <color theme="1"/>
      <name val="Arial"/>
      <family val="2"/>
    </font>
    <font>
      <sz val="11"/>
      <color theme="0"/>
      <name val="Arial Black"/>
      <family val="2"/>
    </font>
    <font>
      <b/>
      <sz val="12"/>
      <color theme="1"/>
      <name val="Arial"/>
      <family val="2"/>
    </font>
    <font>
      <i/>
      <sz val="11"/>
      <color theme="1"/>
      <name val="Arial"/>
      <family val="2"/>
    </font>
    <font>
      <sz val="11"/>
      <name val="Calibri"/>
      <family val="2"/>
      <scheme val="minor"/>
    </font>
    <font>
      <b/>
      <i/>
      <sz val="11"/>
      <color theme="1"/>
      <name val="Arial"/>
      <family val="2"/>
    </font>
    <font>
      <b/>
      <sz val="16"/>
      <color theme="1"/>
      <name val="Arial Narrow"/>
      <family val="2"/>
    </font>
    <font>
      <b/>
      <sz val="11"/>
      <color rgb="FF000000"/>
      <name val="Times New Roman"/>
      <family val="1"/>
    </font>
    <font>
      <sz val="18"/>
      <color theme="1"/>
      <name val="Calibri"/>
      <family val="2"/>
      <scheme val="minor"/>
    </font>
    <font>
      <b/>
      <strike/>
      <sz val="12"/>
      <color theme="1"/>
      <name val="Arial"/>
      <family val="2"/>
    </font>
    <font>
      <sz val="11"/>
      <color rgb="FF000000"/>
      <name val="Consolas"/>
      <family val="3"/>
    </font>
    <font>
      <sz val="11"/>
      <color theme="2"/>
      <name val="Arial"/>
      <family val="2"/>
    </font>
    <font>
      <sz val="12"/>
      <color theme="0"/>
      <name val="Arial Black"/>
      <family val="2"/>
    </font>
    <font>
      <b/>
      <sz val="12"/>
      <color theme="0"/>
      <name val="Arial Black"/>
      <family val="2"/>
    </font>
    <font>
      <sz val="9"/>
      <color theme="1"/>
      <name val="Arial"/>
      <family val="2"/>
    </font>
    <font>
      <sz val="8"/>
      <color theme="1"/>
      <name val="Arial"/>
      <family val="2"/>
    </font>
    <font>
      <sz val="12"/>
      <color theme="1"/>
      <name val="Arial"/>
      <family val="2"/>
    </font>
    <font>
      <b/>
      <sz val="14"/>
      <color theme="1"/>
      <name val="Arial"/>
      <family val="2"/>
    </font>
    <font>
      <b/>
      <sz val="11"/>
      <color rgb="FF000000"/>
      <name val="Arial"/>
      <family val="2"/>
    </font>
    <font>
      <i/>
      <sz val="11"/>
      <color rgb="FF000000"/>
      <name val="Arial"/>
      <family val="2"/>
    </font>
    <font>
      <sz val="8"/>
      <color rgb="FFFF0000"/>
      <name val="Arial"/>
      <family val="2"/>
    </font>
    <font>
      <b/>
      <sz val="14"/>
      <color theme="1"/>
      <name val="Calibri"/>
      <family val="2"/>
      <scheme val="minor"/>
    </font>
    <font>
      <b/>
      <sz val="10"/>
      <color rgb="FF000000"/>
      <name val="Arial"/>
      <family val="2"/>
    </font>
    <font>
      <sz val="10"/>
      <color rgb="FF000000"/>
      <name val="Arial"/>
      <family val="2"/>
    </font>
    <font>
      <b/>
      <sz val="10"/>
      <color theme="1"/>
      <name val="Arial"/>
      <family val="2"/>
    </font>
    <font>
      <b/>
      <sz val="14"/>
      <color theme="0"/>
      <name val="Arial"/>
      <family val="2"/>
    </font>
    <font>
      <sz val="9"/>
      <color rgb="FFFF0000"/>
      <name val="Arial"/>
      <family val="2"/>
    </font>
    <font>
      <b/>
      <sz val="8"/>
      <color theme="1"/>
      <name val="Arial"/>
      <family val="2"/>
    </font>
    <font>
      <b/>
      <sz val="8"/>
      <color theme="0"/>
      <name val="Arial"/>
      <family val="2"/>
    </font>
    <font>
      <i/>
      <sz val="10"/>
      <color theme="1"/>
      <name val="Arial"/>
      <family val="2"/>
    </font>
    <font>
      <sz val="11"/>
      <color theme="0"/>
      <name val="Arial"/>
      <family val="2"/>
    </font>
    <font>
      <sz val="14"/>
      <color theme="1"/>
      <name val="Arial"/>
      <family val="2"/>
    </font>
    <font>
      <b/>
      <sz val="14"/>
      <color rgb="FF000000"/>
      <name val="Arial"/>
      <family val="2"/>
    </font>
    <font>
      <sz val="11"/>
      <color rgb="FF000000"/>
      <name val="Arial"/>
      <family val="2"/>
    </font>
    <font>
      <sz val="9"/>
      <color theme="0"/>
      <name val="Arial"/>
      <family val="2"/>
    </font>
    <font>
      <sz val="9"/>
      <color indexed="81"/>
      <name val="Tahoma"/>
      <family val="2"/>
    </font>
  </fonts>
  <fills count="21">
    <fill>
      <patternFill patternType="none"/>
    </fill>
    <fill>
      <patternFill patternType="gray125"/>
    </fill>
    <fill>
      <patternFill patternType="solid">
        <fgColor indexed="65"/>
        <bgColor indexed="64"/>
      </patternFill>
    </fill>
    <fill>
      <patternFill patternType="solid">
        <fgColor rgb="FFFFFFC9"/>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1"/>
        <bgColor indexed="64"/>
      </patternFill>
    </fill>
    <fill>
      <patternFill patternType="solid">
        <fgColor theme="0"/>
        <bgColor indexed="64"/>
      </patternFill>
    </fill>
    <fill>
      <patternFill patternType="solid">
        <fgColor rgb="FFD9D9D9"/>
        <bgColor rgb="FF000000"/>
      </patternFill>
    </fill>
    <fill>
      <patternFill patternType="solid">
        <fgColor rgb="FFFFFFCC"/>
        <bgColor rgb="FF000000"/>
      </patternFill>
    </fill>
    <fill>
      <patternFill patternType="solid">
        <fgColor rgb="FFC5D9F1"/>
        <bgColor rgb="FF000000"/>
      </patternFill>
    </fill>
    <fill>
      <patternFill patternType="solid">
        <fgColor theme="0" tint="-0.14996795556505021"/>
        <bgColor indexed="64"/>
      </patternFill>
    </fill>
    <fill>
      <patternFill patternType="solid">
        <fgColor rgb="FFC5D9F1"/>
        <bgColor indexed="64"/>
      </patternFill>
    </fill>
    <fill>
      <patternFill patternType="solid">
        <fgColor theme="1" tint="0.499984740745262"/>
        <bgColor indexed="64"/>
      </patternFill>
    </fill>
    <fill>
      <patternFill patternType="solid">
        <fgColor theme="6" tint="0.39994506668294322"/>
        <bgColor indexed="64"/>
      </patternFill>
    </fill>
    <fill>
      <patternFill patternType="solid">
        <fgColor theme="0" tint="-0.249977111117893"/>
        <bgColor indexed="64"/>
      </patternFill>
    </fill>
  </fills>
  <borders count="69">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hair">
        <color indexed="64"/>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44" fontId="21" fillId="0" borderId="0" applyFont="0" applyFill="0" applyBorder="0" applyAlignment="0" applyProtection="0"/>
    <xf numFmtId="44" fontId="3" fillId="0" borderId="0" applyFont="0" applyFill="0" applyBorder="0" applyAlignment="0" applyProtection="0"/>
    <xf numFmtId="0" fontId="3" fillId="0" borderId="0"/>
    <xf numFmtId="9" fontId="21" fillId="0" borderId="0" applyFont="0" applyFill="0" applyBorder="0" applyAlignment="0" applyProtection="0"/>
    <xf numFmtId="9" fontId="3" fillId="0" borderId="0" applyFont="0" applyFill="0" applyBorder="0" applyAlignment="0" applyProtection="0"/>
  </cellStyleXfs>
  <cellXfs count="511">
    <xf numFmtId="0" fontId="0" fillId="0" borderId="0" xfId="0"/>
    <xf numFmtId="0" fontId="23" fillId="0" borderId="0" xfId="0" applyFont="1" applyAlignment="1" applyProtection="1">
      <alignment vertical="center"/>
    </xf>
    <xf numFmtId="0" fontId="24" fillId="0" borderId="0" xfId="0" applyFont="1" applyAlignment="1" applyProtection="1">
      <alignment horizontal="right" vertical="center"/>
    </xf>
    <xf numFmtId="0" fontId="23" fillId="0" borderId="0" xfId="0" applyFont="1" applyBorder="1" applyAlignment="1" applyProtection="1">
      <alignment vertical="center"/>
    </xf>
    <xf numFmtId="0" fontId="23" fillId="0" borderId="1" xfId="0" applyFont="1" applyBorder="1" applyAlignment="1" applyProtection="1">
      <alignment vertical="center"/>
    </xf>
    <xf numFmtId="0" fontId="25" fillId="0" borderId="0" xfId="0" applyFont="1" applyBorder="1" applyAlignment="1" applyProtection="1">
      <alignment vertical="center"/>
    </xf>
    <xf numFmtId="0" fontId="25" fillId="0" borderId="0" xfId="0" applyFont="1" applyAlignment="1" applyProtection="1">
      <alignment vertical="center"/>
    </xf>
    <xf numFmtId="0" fontId="23"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25" fillId="0" borderId="0" xfId="0" quotePrefix="1" applyFont="1" applyBorder="1" applyAlignment="1" applyProtection="1">
      <alignment horizontal="center" vertical="center"/>
    </xf>
    <xf numFmtId="0" fontId="26" fillId="0" borderId="0" xfId="0" applyFont="1" applyBorder="1" applyAlignment="1" applyProtection="1">
      <alignment horizontal="center" vertical="center"/>
    </xf>
    <xf numFmtId="0" fontId="23" fillId="0" borderId="0" xfId="0" applyFont="1" applyAlignment="1" applyProtection="1"/>
    <xf numFmtId="0" fontId="23" fillId="0" borderId="0" xfId="0" applyFont="1" applyBorder="1" applyAlignment="1" applyProtection="1"/>
    <xf numFmtId="164" fontId="25"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2" fillId="0" borderId="0" xfId="0" quotePrefix="1" applyFont="1" applyBorder="1" applyAlignment="1" applyProtection="1">
      <alignment horizontal="center" vertical="center"/>
    </xf>
    <xf numFmtId="0" fontId="1" fillId="0" borderId="0" xfId="0" applyFont="1" applyAlignment="1" applyProtection="1">
      <alignment vertical="center"/>
    </xf>
    <xf numFmtId="0" fontId="2" fillId="0" borderId="0" xfId="0" applyFont="1" applyBorder="1" applyAlignment="1" applyProtection="1">
      <alignment vertical="center"/>
    </xf>
    <xf numFmtId="0" fontId="1" fillId="0" borderId="0" xfId="0" applyFont="1" applyAlignment="1" applyProtection="1"/>
    <xf numFmtId="0" fontId="1" fillId="0" borderId="0" xfId="0" applyFont="1" applyBorder="1" applyAlignment="1" applyProtection="1"/>
    <xf numFmtId="164" fontId="2" fillId="0" borderId="0" xfId="0" applyNumberFormat="1"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right" vertical="center"/>
    </xf>
    <xf numFmtId="0" fontId="2" fillId="0" borderId="0" xfId="0" quotePrefix="1" applyFont="1" applyFill="1" applyBorder="1" applyAlignment="1" applyProtection="1">
      <alignment horizontal="center" vertical="center"/>
    </xf>
    <xf numFmtId="9" fontId="1" fillId="0" borderId="0" xfId="4" applyFont="1" applyFill="1" applyBorder="1" applyAlignment="1" applyProtection="1">
      <alignment horizontal="center" vertical="center"/>
    </xf>
    <xf numFmtId="0" fontId="2" fillId="0" borderId="0" xfId="0" applyFont="1" applyAlignment="1" applyProtection="1">
      <alignment horizontal="center" vertical="center"/>
    </xf>
    <xf numFmtId="166" fontId="1" fillId="0" borderId="0" xfId="0" applyNumberFormat="1" applyFont="1" applyAlignment="1" applyProtection="1">
      <alignment horizontal="center" vertical="center"/>
    </xf>
    <xf numFmtId="0" fontId="1" fillId="0" borderId="0" xfId="0" quotePrefix="1" applyFont="1" applyAlignment="1" applyProtection="1">
      <alignment horizontal="center" vertical="center"/>
    </xf>
    <xf numFmtId="164" fontId="2" fillId="0" borderId="0" xfId="0" applyNumberFormat="1" applyFont="1" applyAlignment="1" applyProtection="1"/>
    <xf numFmtId="6" fontId="1" fillId="0" borderId="0" xfId="0" quotePrefix="1" applyNumberFormat="1" applyFont="1" applyBorder="1" applyAlignment="1" applyProtection="1">
      <alignment vertical="center"/>
    </xf>
    <xf numFmtId="0" fontId="1" fillId="0" borderId="0" xfId="0" quotePrefix="1" applyFont="1" applyBorder="1" applyAlignment="1" applyProtection="1">
      <alignment horizontal="center" vertical="center"/>
    </xf>
    <xf numFmtId="0" fontId="27" fillId="0" borderId="0" xfId="0" applyFont="1" applyAlignment="1" applyProtection="1">
      <alignment vertical="center"/>
    </xf>
    <xf numFmtId="164" fontId="2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6" fillId="0" borderId="2" xfId="0" applyFont="1" applyBorder="1" applyAlignment="1" applyProtection="1"/>
    <xf numFmtId="0" fontId="1" fillId="0" borderId="2" xfId="0" applyFont="1" applyBorder="1" applyAlignment="1" applyProtection="1">
      <alignment vertical="center"/>
    </xf>
    <xf numFmtId="6" fontId="5" fillId="0" borderId="2" xfId="0" applyNumberFormat="1" applyFont="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49" fontId="28" fillId="4" borderId="0" xfId="0" applyNumberFormat="1" applyFont="1" applyFill="1" applyAlignment="1" applyProtection="1">
      <alignment horizontal="center" vertical="center"/>
    </xf>
    <xf numFmtId="0" fontId="28" fillId="4" borderId="0" xfId="0" applyFont="1" applyFill="1" applyAlignment="1" applyProtection="1">
      <alignment vertical="center"/>
    </xf>
    <xf numFmtId="0" fontId="1" fillId="4" borderId="0" xfId="0" applyFont="1" applyFill="1" applyAlignment="1" applyProtection="1">
      <alignment vertical="center"/>
    </xf>
    <xf numFmtId="164" fontId="23" fillId="0" borderId="0" xfId="0" applyNumberFormat="1" applyFont="1" applyFill="1" applyBorder="1" applyAlignment="1" applyProtection="1">
      <alignment horizontal="center" vertical="center"/>
    </xf>
    <xf numFmtId="164" fontId="29" fillId="0" borderId="0" xfId="0" applyNumberFormat="1" applyFont="1" applyFill="1" applyBorder="1" applyAlignment="1" applyProtection="1">
      <alignment horizontal="center" vertical="center"/>
    </xf>
    <xf numFmtId="0" fontId="4" fillId="0" borderId="0" xfId="0" applyFont="1" applyAlignment="1" applyProtection="1">
      <alignment horizontal="left" indent="1"/>
    </xf>
    <xf numFmtId="10" fontId="25" fillId="3" borderId="3"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164" fontId="25" fillId="3" borderId="4" xfId="0" applyNumberFormat="1" applyFont="1" applyFill="1" applyBorder="1" applyAlignment="1" applyProtection="1">
      <alignment horizontal="center" vertical="center"/>
      <protection locked="0"/>
    </xf>
    <xf numFmtId="164" fontId="30" fillId="0" borderId="1" xfId="0" applyNumberFormat="1" applyFont="1" applyFill="1" applyBorder="1" applyAlignment="1" applyProtection="1">
      <alignment horizontal="center" vertical="center"/>
    </xf>
    <xf numFmtId="0" fontId="23" fillId="0" borderId="1" xfId="0" applyFont="1" applyBorder="1" applyAlignment="1" applyProtection="1">
      <alignment horizontal="center" vertical="center"/>
    </xf>
    <xf numFmtId="164" fontId="1" fillId="0" borderId="0" xfId="0" applyNumberFormat="1" applyFont="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10" fontId="25" fillId="0" borderId="0" xfId="0" applyNumberFormat="1" applyFont="1" applyFill="1" applyBorder="1" applyAlignment="1" applyProtection="1">
      <alignment horizontal="center" vertical="center"/>
    </xf>
    <xf numFmtId="0" fontId="2" fillId="0" borderId="2" xfId="0" applyFont="1" applyBorder="1" applyAlignment="1" applyProtection="1">
      <alignment vertical="center"/>
    </xf>
    <xf numFmtId="0" fontId="22" fillId="0" borderId="2" xfId="0" quotePrefix="1" applyFont="1" applyBorder="1" applyAlignment="1" applyProtection="1">
      <alignment horizontal="center" vertical="center"/>
    </xf>
    <xf numFmtId="0" fontId="2" fillId="0" borderId="2" xfId="0" quotePrefix="1" applyFont="1" applyBorder="1" applyAlignment="1" applyProtection="1">
      <alignment horizontal="center" vertical="center"/>
    </xf>
    <xf numFmtId="0" fontId="25" fillId="0" borderId="2" xfId="0" applyFont="1" applyBorder="1" applyAlignment="1" applyProtection="1">
      <alignment vertical="center"/>
    </xf>
    <xf numFmtId="0" fontId="23" fillId="0" borderId="2" xfId="0" applyFont="1" applyBorder="1" applyAlignment="1" applyProtection="1">
      <alignment vertical="center"/>
    </xf>
    <xf numFmtId="0" fontId="25" fillId="0" borderId="2" xfId="0" quotePrefix="1" applyFont="1" applyBorder="1" applyAlignment="1" applyProtection="1">
      <alignment horizontal="center" vertical="center"/>
    </xf>
    <xf numFmtId="0" fontId="31" fillId="0" borderId="2" xfId="0" applyFont="1" applyBorder="1" applyAlignment="1" applyProtection="1">
      <alignment vertical="center"/>
    </xf>
    <xf numFmtId="0" fontId="31" fillId="0" borderId="2" xfId="0" applyFont="1" applyBorder="1" applyAlignment="1" applyProtection="1">
      <alignment horizontal="right" vertical="center"/>
    </xf>
    <xf numFmtId="0" fontId="5" fillId="0" borderId="0" xfId="0" applyFont="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2" xfId="0" applyFont="1" applyBorder="1" applyAlignment="1" applyProtection="1">
      <alignment horizontal="right" vertical="center"/>
    </xf>
    <xf numFmtId="0" fontId="7" fillId="0" borderId="2" xfId="0" applyFont="1" applyBorder="1" applyAlignment="1" applyProtection="1">
      <alignment vertical="center"/>
    </xf>
    <xf numFmtId="0" fontId="32" fillId="0" borderId="2" xfId="0" applyFont="1" applyBorder="1" applyAlignment="1" applyProtection="1">
      <alignment horizontal="center" vertical="center"/>
    </xf>
    <xf numFmtId="0" fontId="33" fillId="0" borderId="0" xfId="0" applyFont="1" applyAlignment="1" applyProtection="1">
      <alignment vertical="center"/>
    </xf>
    <xf numFmtId="10" fontId="1" fillId="3" borderId="4" xfId="4" applyNumberFormat="1" applyFont="1" applyFill="1" applyBorder="1" applyAlignment="1" applyProtection="1">
      <alignment horizontal="center" vertical="center"/>
      <protection locked="0"/>
    </xf>
    <xf numFmtId="9" fontId="4" fillId="0" borderId="0" xfId="0" applyNumberFormat="1" applyFont="1" applyBorder="1" applyAlignment="1" applyProtection="1">
      <alignment horizontal="center" vertical="center"/>
    </xf>
    <xf numFmtId="0" fontId="22" fillId="0" borderId="0" xfId="0" applyFont="1" applyBorder="1" applyAlignment="1" applyProtection="1">
      <alignment horizontal="left" vertical="center" indent="1"/>
    </xf>
    <xf numFmtId="164" fontId="23" fillId="5" borderId="0" xfId="0" applyNumberFormat="1" applyFont="1" applyFill="1" applyBorder="1" applyAlignment="1" applyProtection="1">
      <alignment horizontal="center" vertical="center"/>
    </xf>
    <xf numFmtId="164" fontId="25" fillId="5" borderId="4" xfId="0" applyNumberFormat="1" applyFont="1" applyFill="1" applyBorder="1" applyAlignment="1" applyProtection="1">
      <alignment horizontal="center" vertical="center"/>
    </xf>
    <xf numFmtId="164" fontId="25" fillId="6" borderId="5" xfId="0" applyNumberFormat="1" applyFont="1" applyFill="1" applyBorder="1" applyAlignment="1" applyProtection="1">
      <alignment horizontal="center" vertical="center"/>
    </xf>
    <xf numFmtId="164" fontId="1" fillId="5" borderId="4" xfId="0" applyNumberFormat="1" applyFont="1" applyFill="1" applyBorder="1" applyAlignment="1" applyProtection="1">
      <alignment horizontal="center" vertical="center"/>
    </xf>
    <xf numFmtId="164" fontId="2" fillId="5" borderId="3" xfId="0" applyNumberFormat="1" applyFont="1" applyFill="1" applyBorder="1" applyAlignment="1" applyProtection="1">
      <alignment horizontal="center" vertical="center"/>
    </xf>
    <xf numFmtId="164" fontId="2" fillId="5" borderId="4" xfId="0" applyNumberFormat="1" applyFont="1" applyFill="1" applyBorder="1" applyAlignment="1" applyProtection="1">
      <alignment horizontal="center" vertical="center"/>
    </xf>
    <xf numFmtId="164" fontId="25" fillId="5" borderId="5" xfId="0" applyNumberFormat="1" applyFont="1" applyFill="1" applyBorder="1" applyAlignment="1" applyProtection="1">
      <alignment horizontal="center" vertical="center"/>
    </xf>
    <xf numFmtId="10" fontId="2" fillId="5" borderId="4" xfId="0" applyNumberFormat="1" applyFont="1" applyFill="1" applyBorder="1" applyAlignment="1" applyProtection="1">
      <alignment horizontal="center" vertical="center"/>
    </xf>
    <xf numFmtId="37" fontId="1" fillId="3" borderId="3" xfId="0" applyNumberFormat="1" applyFont="1" applyFill="1" applyBorder="1" applyAlignment="1" applyProtection="1">
      <alignment horizontal="center" vertical="center"/>
      <protection locked="0"/>
    </xf>
    <xf numFmtId="164" fontId="1" fillId="3" borderId="3" xfId="0" applyNumberFormat="1" applyFont="1" applyFill="1" applyBorder="1" applyAlignment="1" applyProtection="1">
      <alignment horizontal="center" vertical="center"/>
      <protection locked="0"/>
    </xf>
    <xf numFmtId="0" fontId="0" fillId="0" borderId="0" xfId="0" applyProtection="1"/>
    <xf numFmtId="0" fontId="34" fillId="0" borderId="0" xfId="0" applyFont="1" applyAlignment="1" applyProtection="1">
      <alignment horizontal="left"/>
    </xf>
    <xf numFmtId="10" fontId="2" fillId="0" borderId="0" xfId="0" applyNumberFormat="1" applyFont="1" applyFill="1" applyBorder="1" applyAlignment="1" applyProtection="1">
      <alignment horizontal="center" vertical="center"/>
    </xf>
    <xf numFmtId="0" fontId="25" fillId="0" borderId="0" xfId="0" quotePrefix="1" applyFont="1" applyFill="1" applyBorder="1" applyAlignment="1" applyProtection="1">
      <alignment horizontal="center" vertical="center"/>
    </xf>
    <xf numFmtId="0" fontId="35" fillId="0" borderId="0" xfId="0" applyFont="1" applyAlignment="1" applyProtection="1">
      <alignment vertical="center"/>
    </xf>
    <xf numFmtId="0" fontId="36" fillId="0" borderId="2"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2" xfId="0" applyFont="1" applyBorder="1" applyProtection="1"/>
    <xf numFmtId="0" fontId="23" fillId="0" borderId="0" xfId="0" applyFont="1" applyProtection="1"/>
    <xf numFmtId="0" fontId="0" fillId="0" borderId="0" xfId="0" applyAlignment="1" applyProtection="1">
      <alignment vertical="center"/>
    </xf>
    <xf numFmtId="164" fontId="23" fillId="0" borderId="0" xfId="0" applyNumberFormat="1" applyFont="1" applyBorder="1" applyAlignment="1" applyProtection="1">
      <alignment vertical="center"/>
    </xf>
    <xf numFmtId="37"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37" fillId="0" borderId="0" xfId="0" applyFont="1" applyProtection="1"/>
    <xf numFmtId="0" fontId="25" fillId="0" borderId="0" xfId="0" applyFont="1" applyAlignment="1" applyProtection="1">
      <alignment vertical="top" wrapText="1"/>
    </xf>
    <xf numFmtId="0" fontId="38" fillId="0" borderId="0" xfId="0" applyFont="1" applyAlignment="1" applyProtection="1">
      <alignment horizontal="center" vertical="center"/>
    </xf>
    <xf numFmtId="0" fontId="23" fillId="0" borderId="7" xfId="0" applyFont="1" applyBorder="1" applyProtection="1"/>
    <xf numFmtId="166" fontId="39" fillId="4" borderId="57" xfId="0" applyNumberFormat="1" applyFont="1" applyFill="1" applyBorder="1" applyAlignment="1" applyProtection="1">
      <alignment horizontal="center"/>
    </xf>
    <xf numFmtId="0" fontId="40" fillId="4" borderId="58" xfId="0" applyFont="1" applyFill="1" applyBorder="1" applyProtection="1"/>
    <xf numFmtId="0" fontId="23" fillId="4" borderId="58" xfId="0" applyFont="1" applyFill="1" applyBorder="1" applyProtection="1"/>
    <xf numFmtId="0" fontId="23" fillId="4" borderId="59" xfId="0" applyFont="1" applyFill="1" applyBorder="1" applyProtection="1"/>
    <xf numFmtId="0" fontId="41" fillId="0" borderId="0" xfId="0" applyFont="1" applyAlignment="1" applyProtection="1">
      <alignment horizontal="center" vertical="center"/>
    </xf>
    <xf numFmtId="0" fontId="25" fillId="0" borderId="0" xfId="0" applyFont="1" applyAlignment="1" applyProtection="1">
      <alignment horizontal="center" vertical="center"/>
    </xf>
    <xf numFmtId="0" fontId="25" fillId="0" borderId="0" xfId="0" quotePrefix="1" applyFont="1" applyAlignment="1" applyProtection="1">
      <alignment horizontal="center" vertical="center"/>
    </xf>
    <xf numFmtId="0" fontId="41" fillId="0" borderId="0" xfId="0" applyFont="1" applyAlignment="1" applyProtection="1">
      <alignment horizontal="center" vertical="top"/>
    </xf>
    <xf numFmtId="166" fontId="29" fillId="6" borderId="5" xfId="0" applyNumberFormat="1" applyFont="1" applyFill="1" applyBorder="1" applyAlignment="1" applyProtection="1">
      <alignment horizontal="center" vertical="center"/>
    </xf>
    <xf numFmtId="0" fontId="25" fillId="0" borderId="9" xfId="0" applyFont="1" applyBorder="1" applyProtection="1"/>
    <xf numFmtId="0" fontId="25" fillId="0" borderId="10" xfId="0" applyFont="1" applyBorder="1" applyAlignment="1" applyProtection="1">
      <alignment vertical="center"/>
    </xf>
    <xf numFmtId="0" fontId="25" fillId="0" borderId="11" xfId="0" applyFont="1" applyBorder="1" applyAlignment="1" applyProtection="1">
      <alignment vertical="center"/>
    </xf>
    <xf numFmtId="0" fontId="25" fillId="0" borderId="10" xfId="0" applyFont="1" applyBorder="1" applyProtection="1"/>
    <xf numFmtId="49" fontId="23" fillId="0" borderId="8" xfId="0" applyNumberFormat="1" applyFont="1" applyBorder="1" applyAlignment="1" applyProtection="1">
      <alignment horizontal="center" vertical="center"/>
    </xf>
    <xf numFmtId="0" fontId="23" fillId="0" borderId="12" xfId="0" applyFont="1" applyBorder="1" applyAlignment="1" applyProtection="1">
      <alignment vertical="center"/>
    </xf>
    <xf numFmtId="0" fontId="23" fillId="0" borderId="9" xfId="0" applyFont="1" applyBorder="1" applyAlignment="1" applyProtection="1">
      <alignment horizontal="center" vertical="center"/>
    </xf>
    <xf numFmtId="0" fontId="23" fillId="0" borderId="13" xfId="0" applyFont="1" applyBorder="1" applyProtection="1"/>
    <xf numFmtId="0" fontId="23" fillId="0" borderId="14" xfId="0" applyFont="1" applyBorder="1" applyProtection="1"/>
    <xf numFmtId="49" fontId="23" fillId="0" borderId="13" xfId="0" applyNumberFormat="1" applyFont="1" applyBorder="1" applyAlignment="1" applyProtection="1">
      <alignment horizontal="center" vertical="center"/>
    </xf>
    <xf numFmtId="10" fontId="23" fillId="5" borderId="4" xfId="0" applyNumberFormat="1" applyFont="1" applyFill="1" applyBorder="1" applyAlignment="1" applyProtection="1">
      <alignment horizontal="center" vertical="center" wrapText="1"/>
    </xf>
    <xf numFmtId="49" fontId="23" fillId="0" borderId="9" xfId="0" applyNumberFormat="1" applyFont="1" applyBorder="1" applyAlignment="1" applyProtection="1">
      <alignment horizontal="center" vertical="center"/>
    </xf>
    <xf numFmtId="5" fontId="23" fillId="0" borderId="15" xfId="0" applyNumberFormat="1" applyFont="1" applyFill="1" applyBorder="1" applyAlignment="1" applyProtection="1">
      <alignment horizontal="center" vertical="center" wrapText="1"/>
    </xf>
    <xf numFmtId="5" fontId="25" fillId="0" borderId="8" xfId="0" applyNumberFormat="1" applyFont="1" applyFill="1" applyBorder="1" applyAlignment="1" applyProtection="1">
      <alignment horizontal="center" vertical="center"/>
    </xf>
    <xf numFmtId="164" fontId="23" fillId="0" borderId="16" xfId="0" applyNumberFormat="1" applyFont="1" applyFill="1" applyBorder="1" applyAlignment="1" applyProtection="1">
      <alignment horizontal="center" vertical="center"/>
    </xf>
    <xf numFmtId="5" fontId="25" fillId="0" borderId="12" xfId="0" applyNumberFormat="1" applyFont="1" applyFill="1" applyBorder="1" applyAlignment="1" applyProtection="1">
      <alignment horizontal="center" vertical="center"/>
    </xf>
    <xf numFmtId="164" fontId="23" fillId="0" borderId="17" xfId="0" applyNumberFormat="1" applyFont="1" applyBorder="1" applyAlignment="1" applyProtection="1">
      <alignment horizontal="center" vertical="center"/>
    </xf>
    <xf numFmtId="0" fontId="42" fillId="0" borderId="11" xfId="0" applyFont="1" applyBorder="1" applyAlignment="1" applyProtection="1">
      <alignment horizontal="left" vertical="center"/>
    </xf>
    <xf numFmtId="0" fontId="42" fillId="0" borderId="11" xfId="0" applyFont="1" applyBorder="1" applyAlignment="1" applyProtection="1">
      <alignment vertical="top"/>
    </xf>
    <xf numFmtId="0" fontId="23" fillId="0" borderId="0" xfId="0" applyFont="1" applyFill="1" applyBorder="1" applyAlignment="1" applyProtection="1">
      <alignment vertical="center" wrapText="1"/>
    </xf>
    <xf numFmtId="164" fontId="29" fillId="6" borderId="3" xfId="0" applyNumberFormat="1" applyFont="1" applyFill="1" applyBorder="1" applyAlignment="1" applyProtection="1">
      <alignment horizontal="center" vertical="center"/>
    </xf>
    <xf numFmtId="10" fontId="23" fillId="5" borderId="18" xfId="0" applyNumberFormat="1" applyFont="1" applyFill="1" applyBorder="1" applyAlignment="1" applyProtection="1">
      <alignment horizontal="center" vertical="center" wrapText="1"/>
    </xf>
    <xf numFmtId="0" fontId="23" fillId="0" borderId="20" xfId="0" applyFont="1" applyBorder="1" applyProtection="1"/>
    <xf numFmtId="0" fontId="23" fillId="0" borderId="19" xfId="0" applyFont="1" applyBorder="1" applyProtection="1"/>
    <xf numFmtId="0" fontId="23" fillId="0" borderId="20" xfId="0" applyFont="1" applyBorder="1" applyAlignment="1" applyProtection="1">
      <alignment horizontal="center" vertical="center"/>
    </xf>
    <xf numFmtId="0" fontId="23" fillId="0" borderId="11" xfId="0" applyFont="1" applyBorder="1" applyAlignment="1" applyProtection="1">
      <alignment vertical="center"/>
    </xf>
    <xf numFmtId="0" fontId="25" fillId="0" borderId="3" xfId="0" applyFont="1" applyBorder="1" applyAlignment="1" applyProtection="1">
      <alignment horizontal="center" vertical="center"/>
    </xf>
    <xf numFmtId="0" fontId="29" fillId="0" borderId="0" xfId="0" applyFont="1" applyBorder="1" applyAlignment="1" applyProtection="1">
      <alignment horizontal="center" vertical="center"/>
    </xf>
    <xf numFmtId="0" fontId="42" fillId="0" borderId="0" xfId="0" applyFont="1" applyAlignment="1" applyProtection="1">
      <alignment horizontal="center" vertical="center"/>
    </xf>
    <xf numFmtId="0" fontId="6" fillId="0" borderId="0" xfId="0" applyFont="1" applyAlignment="1" applyProtection="1">
      <alignment vertical="center" wrapText="1"/>
    </xf>
    <xf numFmtId="0" fontId="42" fillId="0" borderId="0" xfId="0" applyFont="1" applyAlignment="1" applyProtection="1">
      <alignment horizontal="left" vertical="center"/>
    </xf>
    <xf numFmtId="166" fontId="23" fillId="5" borderId="4" xfId="0" applyNumberFormat="1" applyFont="1" applyFill="1" applyBorder="1" applyAlignment="1" applyProtection="1">
      <alignment horizontal="center" vertical="center"/>
    </xf>
    <xf numFmtId="166" fontId="39" fillId="4" borderId="60" xfId="0" applyNumberFormat="1" applyFont="1" applyFill="1" applyBorder="1" applyAlignment="1" applyProtection="1">
      <alignment horizontal="center"/>
    </xf>
    <xf numFmtId="0" fontId="40" fillId="4" borderId="61" xfId="0" applyFont="1" applyFill="1" applyBorder="1" applyProtection="1"/>
    <xf numFmtId="0" fontId="23" fillId="4" borderId="61" xfId="0" applyFont="1" applyFill="1" applyBorder="1" applyProtection="1"/>
    <xf numFmtId="0" fontId="23" fillId="4" borderId="62" xfId="0" applyFont="1" applyFill="1" applyBorder="1" applyProtection="1"/>
    <xf numFmtId="0" fontId="25" fillId="0" borderId="0" xfId="0" applyFont="1" applyProtection="1"/>
    <xf numFmtId="166" fontId="43" fillId="5" borderId="4" xfId="0" applyNumberFormat="1" applyFont="1" applyFill="1" applyBorder="1" applyAlignment="1" applyProtection="1">
      <alignment horizontal="center" vertical="center"/>
    </xf>
    <xf numFmtId="166" fontId="44" fillId="6" borderId="5" xfId="0" applyNumberFormat="1" applyFont="1" applyFill="1" applyBorder="1" applyAlignment="1" applyProtection="1">
      <alignment horizontal="center" vertical="center"/>
    </xf>
    <xf numFmtId="0" fontId="23" fillId="4" borderId="60" xfId="0" applyFont="1" applyFill="1" applyBorder="1" applyProtection="1"/>
    <xf numFmtId="0" fontId="0" fillId="0" borderId="0" xfId="0" applyFill="1" applyProtection="1"/>
    <xf numFmtId="0" fontId="6" fillId="0" borderId="0" xfId="0" applyFont="1" applyBorder="1" applyAlignment="1" applyProtection="1"/>
    <xf numFmtId="6" fontId="5" fillId="0" borderId="0" xfId="0" applyNumberFormat="1" applyFont="1" applyBorder="1" applyAlignment="1" applyProtection="1">
      <alignment horizontal="center" vertical="center"/>
    </xf>
    <xf numFmtId="0" fontId="1" fillId="0" borderId="0" xfId="0" applyFont="1" applyBorder="1" applyAlignment="1" applyProtection="1">
      <alignment horizontal="right" vertical="center"/>
    </xf>
    <xf numFmtId="6" fontId="5" fillId="5" borderId="4" xfId="0" applyNumberFormat="1" applyFont="1" applyFill="1" applyBorder="1" applyAlignment="1" applyProtection="1">
      <alignment horizontal="center" vertical="center"/>
    </xf>
    <xf numFmtId="6" fontId="5" fillId="0" borderId="0" xfId="0" applyNumberFormat="1" applyFont="1" applyFill="1" applyBorder="1" applyAlignment="1" applyProtection="1">
      <alignment horizontal="center" vertical="center"/>
    </xf>
    <xf numFmtId="10" fontId="23" fillId="0" borderId="0" xfId="0" applyNumberFormat="1" applyFont="1" applyAlignment="1" applyProtection="1">
      <alignment vertical="center"/>
    </xf>
    <xf numFmtId="164" fontId="23" fillId="0" borderId="0" xfId="0" applyNumberFormat="1" applyFont="1" applyAlignment="1" applyProtection="1">
      <alignment vertical="center"/>
    </xf>
    <xf numFmtId="44" fontId="23" fillId="0" borderId="0" xfId="1" applyFont="1" applyAlignment="1" applyProtection="1">
      <alignment vertical="center"/>
    </xf>
    <xf numFmtId="0" fontId="11" fillId="0" borderId="0" xfId="0" applyFont="1" applyFill="1" applyBorder="1" applyAlignment="1" applyProtection="1">
      <alignment horizontal="left" vertical="center" indent="1"/>
    </xf>
    <xf numFmtId="0" fontId="1" fillId="0" borderId="22" xfId="0" applyFont="1" applyBorder="1" applyAlignment="1" applyProtection="1">
      <alignment vertical="center"/>
    </xf>
    <xf numFmtId="0" fontId="1" fillId="0" borderId="23" xfId="0" applyFont="1" applyBorder="1" applyAlignment="1" applyProtection="1">
      <alignment vertical="center"/>
    </xf>
    <xf numFmtId="166" fontId="25" fillId="5" borderId="3" xfId="0" applyNumberFormat="1" applyFont="1" applyFill="1" applyBorder="1" applyAlignment="1" applyProtection="1">
      <alignment horizontal="center" vertical="center"/>
    </xf>
    <xf numFmtId="0" fontId="25" fillId="8" borderId="3" xfId="0" applyFont="1" applyFill="1" applyBorder="1" applyAlignment="1" applyProtection="1">
      <alignment horizontal="center" wrapText="1"/>
    </xf>
    <xf numFmtId="0" fontId="25" fillId="8" borderId="24" xfId="0" applyFont="1" applyFill="1" applyBorder="1" applyAlignment="1" applyProtection="1">
      <alignment horizontal="center" wrapText="1"/>
    </xf>
    <xf numFmtId="0" fontId="23" fillId="0" borderId="0" xfId="0" applyFont="1" applyFill="1" applyProtection="1"/>
    <xf numFmtId="0" fontId="45" fillId="0" borderId="0" xfId="0" applyFont="1" applyAlignment="1" applyProtection="1">
      <alignment horizontal="left"/>
    </xf>
    <xf numFmtId="167" fontId="25" fillId="8" borderId="3" xfId="0" applyNumberFormat="1" applyFont="1" applyFill="1" applyBorder="1" applyAlignment="1" applyProtection="1">
      <alignment horizontal="center" wrapText="1"/>
    </xf>
    <xf numFmtId="0" fontId="23" fillId="0" borderId="21" xfId="0" applyFont="1" applyFill="1" applyBorder="1" applyProtection="1"/>
    <xf numFmtId="0" fontId="23" fillId="0" borderId="10" xfId="0" applyFont="1" applyFill="1" applyBorder="1" applyProtection="1"/>
    <xf numFmtId="0" fontId="23" fillId="0" borderId="4" xfId="0" applyFont="1" applyFill="1" applyBorder="1" applyProtection="1"/>
    <xf numFmtId="0" fontId="23" fillId="9" borderId="10" xfId="0" applyFont="1" applyFill="1" applyBorder="1" applyProtection="1">
      <protection locked="0"/>
    </xf>
    <xf numFmtId="0" fontId="23" fillId="9" borderId="4" xfId="0" applyFont="1" applyFill="1" applyBorder="1" applyProtection="1">
      <protection locked="0"/>
    </xf>
    <xf numFmtId="0" fontId="25" fillId="0" borderId="10" xfId="0" applyFont="1" applyBorder="1" applyAlignment="1" applyProtection="1">
      <alignment horizontal="right"/>
    </xf>
    <xf numFmtId="0" fontId="23" fillId="0" borderId="4" xfId="0" applyFont="1" applyBorder="1" applyProtection="1"/>
    <xf numFmtId="0" fontId="45" fillId="0" borderId="0" xfId="0" applyFont="1" applyAlignment="1" applyProtection="1">
      <alignment horizontal="center"/>
    </xf>
    <xf numFmtId="0" fontId="2" fillId="8" borderId="24" xfId="0" applyFont="1" applyFill="1" applyBorder="1" applyAlignment="1" applyProtection="1">
      <alignment horizontal="center" wrapText="1"/>
    </xf>
    <xf numFmtId="0" fontId="25" fillId="10" borderId="25" xfId="0" applyFont="1" applyFill="1" applyBorder="1" applyAlignment="1" applyProtection="1">
      <alignment horizontal="left"/>
    </xf>
    <xf numFmtId="0" fontId="23" fillId="0" borderId="4" xfId="0" applyFont="1" applyBorder="1" applyAlignment="1" applyProtection="1">
      <alignment vertical="top"/>
    </xf>
    <xf numFmtId="0" fontId="23" fillId="0" borderId="4" xfId="0" applyFont="1" applyFill="1" applyBorder="1" applyAlignment="1" applyProtection="1">
      <alignment vertical="top" wrapText="1"/>
    </xf>
    <xf numFmtId="2" fontId="23" fillId="0" borderId="4" xfId="0" applyNumberFormat="1" applyFont="1" applyBorder="1" applyAlignment="1" applyProtection="1">
      <alignment vertical="top"/>
    </xf>
    <xf numFmtId="0" fontId="23" fillId="9" borderId="0" xfId="0" applyFont="1" applyFill="1" applyAlignment="1" applyProtection="1">
      <alignment vertical="center"/>
    </xf>
    <xf numFmtId="0" fontId="23" fillId="7" borderId="0" xfId="0" applyFont="1" applyFill="1" applyAlignment="1" applyProtection="1">
      <alignment vertical="center"/>
    </xf>
    <xf numFmtId="0" fontId="23" fillId="5" borderId="0" xfId="0" applyFont="1" applyFill="1" applyAlignment="1" applyProtection="1">
      <alignment vertical="center"/>
    </xf>
    <xf numFmtId="0" fontId="23" fillId="6" borderId="0" xfId="0" applyFont="1" applyFill="1" applyAlignment="1" applyProtection="1">
      <alignment vertical="center"/>
    </xf>
    <xf numFmtId="49" fontId="23" fillId="0" borderId="8" xfId="0" applyNumberFormat="1" applyFont="1" applyFill="1" applyBorder="1" applyAlignment="1" applyProtection="1">
      <alignment horizontal="center" vertical="center"/>
    </xf>
    <xf numFmtId="49" fontId="23" fillId="0" borderId="9" xfId="0" applyNumberFormat="1" applyFont="1" applyFill="1" applyBorder="1" applyAlignment="1" applyProtection="1">
      <alignment horizontal="center" vertical="center"/>
    </xf>
    <xf numFmtId="0" fontId="26" fillId="0" borderId="0" xfId="0" applyFont="1" applyProtection="1"/>
    <xf numFmtId="0" fontId="50" fillId="14" borderId="21" xfId="0" applyFont="1" applyFill="1" applyBorder="1" applyAlignment="1" applyProtection="1">
      <alignment horizontal="left"/>
      <protection locked="0"/>
    </xf>
    <xf numFmtId="0" fontId="50" fillId="14" borderId="37" xfId="0" applyFont="1" applyFill="1" applyBorder="1" applyAlignment="1" applyProtection="1">
      <alignment horizontal="left"/>
      <protection locked="0"/>
    </xf>
    <xf numFmtId="0" fontId="23" fillId="12" borderId="8" xfId="0" applyFont="1" applyFill="1" applyBorder="1" applyAlignment="1" applyProtection="1">
      <alignment horizontal="left" vertical="center" indent="2"/>
    </xf>
    <xf numFmtId="0" fontId="23" fillId="12" borderId="16" xfId="0" applyFont="1" applyFill="1" applyBorder="1" applyProtection="1"/>
    <xf numFmtId="0" fontId="23" fillId="12" borderId="12" xfId="0" applyFont="1" applyFill="1" applyBorder="1" applyProtection="1"/>
    <xf numFmtId="0" fontId="23" fillId="12" borderId="13" xfId="0" applyFont="1" applyFill="1" applyBorder="1" applyAlignment="1" applyProtection="1">
      <alignment horizontal="left" vertical="center" indent="5"/>
    </xf>
    <xf numFmtId="0" fontId="23" fillId="12" borderId="0" xfId="0" applyFont="1" applyFill="1" applyBorder="1" applyProtection="1"/>
    <xf numFmtId="0" fontId="23" fillId="12" borderId="19" xfId="0" applyFont="1" applyFill="1" applyBorder="1" applyProtection="1"/>
    <xf numFmtId="0" fontId="6" fillId="0" borderId="0" xfId="0" applyFont="1" applyBorder="1" applyAlignment="1" applyProtection="1">
      <alignment horizontal="left"/>
    </xf>
    <xf numFmtId="0" fontId="23" fillId="0" borderId="0" xfId="0" applyFont="1" applyBorder="1" applyProtection="1"/>
    <xf numFmtId="0" fontId="18" fillId="0" borderId="0" xfId="0" applyFont="1" applyBorder="1" applyAlignment="1" applyProtection="1">
      <alignment horizontal="left"/>
    </xf>
    <xf numFmtId="0" fontId="23" fillId="0" borderId="19" xfId="0" applyFont="1" applyFill="1" applyBorder="1" applyAlignment="1" applyProtection="1">
      <alignment textRotation="90"/>
    </xf>
    <xf numFmtId="0" fontId="41" fillId="8" borderId="8" xfId="0" applyFont="1" applyFill="1" applyBorder="1" applyAlignment="1" applyProtection="1">
      <alignment horizontal="center"/>
    </xf>
    <xf numFmtId="0" fontId="42" fillId="16" borderId="41" xfId="0" applyFont="1" applyFill="1" applyBorder="1" applyAlignment="1" applyProtection="1">
      <alignment textRotation="90"/>
    </xf>
    <xf numFmtId="0" fontId="43" fillId="0" borderId="0" xfId="0" applyFont="1" applyBorder="1" applyProtection="1"/>
    <xf numFmtId="0" fontId="54" fillId="16" borderId="9" xfId="0" applyFont="1" applyFill="1" applyBorder="1" applyAlignment="1" applyProtection="1">
      <alignment horizontal="left"/>
    </xf>
    <xf numFmtId="0" fontId="53" fillId="16" borderId="42" xfId="0" applyFont="1" applyFill="1" applyBorder="1" applyAlignment="1" applyProtection="1">
      <alignment horizontal="center"/>
    </xf>
    <xf numFmtId="0" fontId="53" fillId="16" borderId="11" xfId="0" applyFont="1" applyFill="1" applyBorder="1" applyAlignment="1" applyProtection="1">
      <alignment horizontal="center"/>
    </xf>
    <xf numFmtId="0" fontId="41" fillId="8" borderId="0" xfId="0" applyFont="1" applyFill="1" applyBorder="1" applyAlignment="1" applyProtection="1">
      <alignment horizontal="center"/>
    </xf>
    <xf numFmtId="0" fontId="41" fillId="16" borderId="41" xfId="0" applyFont="1" applyFill="1" applyBorder="1" applyAlignment="1" applyProtection="1">
      <alignment horizontal="center"/>
    </xf>
    <xf numFmtId="0" fontId="42" fillId="0" borderId="0" xfId="0" applyFont="1" applyFill="1" applyBorder="1" applyAlignment="1" applyProtection="1">
      <alignment textRotation="90"/>
    </xf>
    <xf numFmtId="0" fontId="41" fillId="0" borderId="19" xfId="0" applyFont="1" applyFill="1" applyBorder="1" applyAlignment="1" applyProtection="1">
      <alignment textRotation="90"/>
    </xf>
    <xf numFmtId="0" fontId="42" fillId="0" borderId="14" xfId="0" applyFont="1" applyBorder="1" applyProtection="1"/>
    <xf numFmtId="0" fontId="42" fillId="9" borderId="4" xfId="0" applyFont="1" applyFill="1" applyBorder="1" applyAlignment="1" applyProtection="1">
      <alignment textRotation="90"/>
      <protection locked="0"/>
    </xf>
    <xf numFmtId="0" fontId="42" fillId="9" borderId="9" xfId="0" applyFont="1" applyFill="1" applyBorder="1" applyAlignment="1" applyProtection="1">
      <alignment textRotation="90"/>
      <protection locked="0"/>
    </xf>
    <xf numFmtId="0" fontId="42" fillId="16" borderId="13" xfId="0" applyFont="1" applyFill="1" applyBorder="1" applyAlignment="1" applyProtection="1">
      <alignment textRotation="90"/>
    </xf>
    <xf numFmtId="0" fontId="42" fillId="9" borderId="40" xfId="0" applyFont="1" applyFill="1" applyBorder="1" applyAlignment="1" applyProtection="1">
      <alignment textRotation="90"/>
      <protection locked="0"/>
    </xf>
    <xf numFmtId="0" fontId="42" fillId="0" borderId="19" xfId="0" applyFont="1" applyFill="1" applyBorder="1" applyAlignment="1" applyProtection="1">
      <alignment textRotation="90"/>
    </xf>
    <xf numFmtId="0" fontId="42" fillId="0" borderId="9" xfId="0" applyFont="1" applyBorder="1" applyProtection="1"/>
    <xf numFmtId="0" fontId="19" fillId="16" borderId="14" xfId="0" applyFont="1" applyFill="1" applyBorder="1" applyAlignment="1" applyProtection="1">
      <alignment horizontal="left"/>
    </xf>
    <xf numFmtId="0" fontId="55" fillId="16" borderId="43" xfId="0" applyFont="1" applyFill="1" applyBorder="1" applyAlignment="1" applyProtection="1">
      <alignment horizontal="center" vertical="center"/>
    </xf>
    <xf numFmtId="0" fontId="55" fillId="16" borderId="1" xfId="0" applyFont="1" applyFill="1" applyBorder="1" applyAlignment="1" applyProtection="1">
      <alignment horizontal="center" vertical="center"/>
    </xf>
    <xf numFmtId="0" fontId="55" fillId="16" borderId="44" xfId="0" applyFont="1" applyFill="1" applyBorder="1" applyAlignment="1" applyProtection="1">
      <alignment horizontal="center" vertical="center"/>
    </xf>
    <xf numFmtId="0" fontId="54" fillId="16" borderId="43" xfId="0" applyFont="1" applyFill="1" applyBorder="1" applyAlignment="1" applyProtection="1">
      <alignment horizontal="center" vertical="center"/>
    </xf>
    <xf numFmtId="0" fontId="54" fillId="16" borderId="1" xfId="0" applyFont="1" applyFill="1" applyBorder="1" applyAlignment="1" applyProtection="1">
      <alignment horizontal="center" vertical="center"/>
    </xf>
    <xf numFmtId="0" fontId="54" fillId="16" borderId="44"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44" fontId="54" fillId="0" borderId="19" xfId="1" applyFont="1" applyFill="1" applyBorder="1" applyAlignment="1" applyProtection="1">
      <alignment horizontal="center" vertical="center" wrapText="1"/>
    </xf>
    <xf numFmtId="0" fontId="42" fillId="0" borderId="13" xfId="0" applyFont="1" applyBorder="1" applyProtection="1"/>
    <xf numFmtId="0" fontId="54" fillId="0" borderId="4" xfId="0" applyFont="1" applyBorder="1" applyAlignment="1" applyProtection="1">
      <alignment horizontal="center" wrapText="1"/>
    </xf>
    <xf numFmtId="0" fontId="54" fillId="0" borderId="45" xfId="0" applyFont="1" applyFill="1" applyBorder="1" applyAlignment="1" applyProtection="1">
      <alignment horizontal="center" wrapText="1"/>
    </xf>
    <xf numFmtId="0" fontId="54" fillId="12" borderId="21" xfId="0" applyFont="1" applyFill="1" applyBorder="1" applyAlignment="1" applyProtection="1">
      <alignment horizontal="center" wrapText="1"/>
    </xf>
    <xf numFmtId="0" fontId="54" fillId="0" borderId="41" xfId="0" applyFont="1" applyFill="1" applyBorder="1" applyAlignment="1" applyProtection="1">
      <alignment horizontal="center" wrapText="1"/>
    </xf>
    <xf numFmtId="0" fontId="54" fillId="0" borderId="46" xfId="0" applyFont="1" applyFill="1" applyBorder="1" applyAlignment="1" applyProtection="1">
      <alignment horizontal="center" wrapText="1"/>
    </xf>
    <xf numFmtId="0" fontId="54" fillId="0" borderId="36" xfId="0" applyFont="1" applyFill="1" applyBorder="1" applyAlignment="1" applyProtection="1">
      <alignment horizontal="center" wrapText="1"/>
    </xf>
    <xf numFmtId="0" fontId="6" fillId="17" borderId="22" xfId="0" applyNumberFormat="1" applyFont="1" applyFill="1" applyBorder="1" applyAlignment="1" applyProtection="1">
      <alignment horizontal="right"/>
    </xf>
    <xf numFmtId="0" fontId="42" fillId="17" borderId="30" xfId="0" applyFont="1" applyFill="1" applyBorder="1" applyAlignment="1" applyProtection="1">
      <alignment horizontal="right"/>
    </xf>
    <xf numFmtId="167" fontId="42" fillId="17" borderId="23" xfId="1" applyNumberFormat="1" applyFont="1" applyFill="1" applyBorder="1" applyAlignment="1" applyProtection="1">
      <alignment horizontal="right"/>
    </xf>
    <xf numFmtId="0" fontId="19" fillId="16" borderId="14" xfId="0" applyFont="1" applyFill="1" applyBorder="1" applyAlignment="1" applyProtection="1">
      <alignment horizontal="left" vertical="center"/>
    </xf>
    <xf numFmtId="0" fontId="55" fillId="16" borderId="43" xfId="0" applyFont="1" applyFill="1" applyBorder="1" applyAlignment="1" applyProtection="1">
      <alignment vertical="center"/>
    </xf>
    <xf numFmtId="0" fontId="55" fillId="16" borderId="0" xfId="0" applyFont="1" applyFill="1" applyBorder="1" applyAlignment="1" applyProtection="1">
      <alignment horizontal="right" vertical="center"/>
    </xf>
    <xf numFmtId="0" fontId="55" fillId="16" borderId="44" xfId="0" applyFont="1" applyFill="1" applyBorder="1" applyAlignment="1" applyProtection="1">
      <alignment horizontal="right" vertical="center"/>
    </xf>
    <xf numFmtId="0" fontId="19" fillId="8" borderId="9" xfId="0" applyFont="1" applyFill="1" applyBorder="1" applyProtection="1"/>
    <xf numFmtId="0" fontId="54" fillId="17" borderId="2" xfId="0" applyFont="1" applyFill="1" applyBorder="1" applyAlignment="1" applyProtection="1">
      <alignment horizontal="right"/>
    </xf>
    <xf numFmtId="167" fontId="42" fillId="16" borderId="52" xfId="0" applyNumberFormat="1" applyFont="1" applyFill="1" applyBorder="1" applyAlignment="1" applyProtection="1">
      <alignment horizontal="right"/>
    </xf>
    <xf numFmtId="167" fontId="42" fillId="16" borderId="52" xfId="0" applyNumberFormat="1" applyFont="1" applyFill="1" applyBorder="1" applyAlignment="1" applyProtection="1">
      <alignment horizontal="center"/>
    </xf>
    <xf numFmtId="0" fontId="54" fillId="17" borderId="53" xfId="0" applyNumberFormat="1" applyFont="1" applyFill="1" applyBorder="1" applyAlignment="1" applyProtection="1">
      <alignment horizontal="right"/>
    </xf>
    <xf numFmtId="167" fontId="54" fillId="8" borderId="39" xfId="0" applyNumberFormat="1" applyFont="1" applyFill="1" applyBorder="1" applyAlignment="1" applyProtection="1">
      <alignment horizontal="right"/>
    </xf>
    <xf numFmtId="0" fontId="20" fillId="12" borderId="0" xfId="0" applyNumberFormat="1" applyFont="1" applyFill="1" applyBorder="1" applyAlignment="1" applyProtection="1">
      <alignment horizontal="right"/>
    </xf>
    <xf numFmtId="167" fontId="51" fillId="12" borderId="0" xfId="0" applyNumberFormat="1" applyFont="1" applyFill="1" applyProtection="1"/>
    <xf numFmtId="0" fontId="51" fillId="16" borderId="54" xfId="0" applyFont="1" applyFill="1" applyBorder="1" applyProtection="1"/>
    <xf numFmtId="0" fontId="23" fillId="16" borderId="55" xfId="0" applyFont="1" applyFill="1" applyBorder="1" applyProtection="1"/>
    <xf numFmtId="0" fontId="23" fillId="0" borderId="0" xfId="0" applyFont="1" applyAlignment="1" applyProtection="1">
      <alignment horizontal="left"/>
    </xf>
    <xf numFmtId="0" fontId="23" fillId="2" borderId="8" xfId="0" applyFont="1" applyFill="1" applyBorder="1" applyProtection="1"/>
    <xf numFmtId="0" fontId="23" fillId="2" borderId="16" xfId="0" applyFont="1" applyFill="1" applyBorder="1" applyProtection="1"/>
    <xf numFmtId="0" fontId="23" fillId="0" borderId="16" xfId="0" applyFont="1" applyBorder="1" applyProtection="1"/>
    <xf numFmtId="0" fontId="5" fillId="2" borderId="14" xfId="0" applyFont="1" applyFill="1" applyBorder="1" applyAlignment="1" applyProtection="1"/>
    <xf numFmtId="0" fontId="5" fillId="2" borderId="1" xfId="0" applyFont="1" applyFill="1" applyBorder="1" applyAlignment="1" applyProtection="1"/>
    <xf numFmtId="0" fontId="5" fillId="2" borderId="1" xfId="0" applyFont="1" applyFill="1" applyBorder="1" applyAlignment="1" applyProtection="1">
      <alignment horizontal="center"/>
    </xf>
    <xf numFmtId="0" fontId="23" fillId="0" borderId="1" xfId="0" applyFont="1" applyBorder="1" applyProtection="1"/>
    <xf numFmtId="0" fontId="5" fillId="2" borderId="20" xfId="0" applyFont="1" applyFill="1" applyBorder="1" applyAlignment="1" applyProtection="1">
      <alignment horizontal="center"/>
    </xf>
    <xf numFmtId="14" fontId="22" fillId="9" borderId="42" xfId="0" applyNumberFormat="1" applyFont="1" applyFill="1" applyBorder="1" applyAlignment="1" applyProtection="1">
      <alignment vertical="center"/>
      <protection locked="0"/>
    </xf>
    <xf numFmtId="14" fontId="22" fillId="9" borderId="10" xfId="0" applyNumberFormat="1" applyFont="1" applyFill="1" applyBorder="1" applyAlignment="1" applyProtection="1">
      <alignment vertical="center"/>
      <protection locked="0"/>
    </xf>
    <xf numFmtId="167" fontId="23" fillId="0" borderId="0" xfId="0" applyNumberFormat="1" applyFont="1" applyAlignment="1" applyProtection="1">
      <alignment vertical="center"/>
    </xf>
    <xf numFmtId="0" fontId="32" fillId="0" borderId="0" xfId="0" applyFont="1" applyAlignment="1" applyProtection="1">
      <alignment horizontal="center"/>
    </xf>
    <xf numFmtId="0" fontId="23" fillId="0" borderId="13" xfId="0" applyFont="1" applyFill="1" applyBorder="1" applyProtection="1"/>
    <xf numFmtId="0" fontId="23" fillId="0" borderId="0" xfId="0" applyFont="1" applyFill="1" applyBorder="1" applyProtection="1"/>
    <xf numFmtId="168" fontId="23" fillId="0" borderId="0" xfId="0" applyNumberFormat="1" applyFont="1" applyAlignment="1" applyProtection="1">
      <alignment vertical="center"/>
    </xf>
    <xf numFmtId="169" fontId="23" fillId="0" borderId="0" xfId="0" applyNumberFormat="1" applyFont="1" applyAlignment="1" applyProtection="1">
      <alignment vertical="center"/>
    </xf>
    <xf numFmtId="9" fontId="57" fillId="0" borderId="0" xfId="4" applyFont="1" applyAlignment="1" applyProtection="1">
      <alignment vertical="center"/>
    </xf>
    <xf numFmtId="0" fontId="25" fillId="10" borderId="25" xfId="0" applyFont="1" applyFill="1" applyBorder="1" applyAlignment="1" applyProtection="1"/>
    <xf numFmtId="9" fontId="23" fillId="5" borderId="4" xfId="4" applyFont="1" applyFill="1" applyBorder="1" applyAlignment="1" applyProtection="1">
      <alignment horizontal="center" vertical="center"/>
    </xf>
    <xf numFmtId="0" fontId="23" fillId="0" borderId="0" xfId="0" applyFont="1" applyBorder="1" applyAlignment="1" applyProtection="1">
      <alignment horizontal="right" vertical="center"/>
    </xf>
    <xf numFmtId="0" fontId="4" fillId="0" borderId="0" xfId="0" applyFont="1" applyBorder="1" applyAlignment="1" applyProtection="1">
      <alignment horizontal="left" vertical="center" indent="1"/>
    </xf>
    <xf numFmtId="0" fontId="23" fillId="0" borderId="0" xfId="0" applyFont="1" applyAlignment="1" applyProtection="1">
      <alignment horizontal="right" vertical="center"/>
    </xf>
    <xf numFmtId="0" fontId="23" fillId="0" borderId="11" xfId="0" applyFont="1" applyBorder="1" applyAlignment="1" applyProtection="1">
      <alignment horizontal="left" vertical="center"/>
    </xf>
    <xf numFmtId="0" fontId="25" fillId="0" borderId="4" xfId="0" applyFont="1" applyBorder="1" applyAlignment="1" applyProtection="1">
      <alignment horizontal="center" vertical="center"/>
    </xf>
    <xf numFmtId="164" fontId="23" fillId="5" borderId="21" xfId="0" applyNumberFormat="1" applyFont="1" applyFill="1" applyBorder="1" applyAlignment="1" applyProtection="1">
      <alignment horizontal="center" vertical="center"/>
    </xf>
    <xf numFmtId="0" fontId="23" fillId="0" borderId="0" xfId="0" applyFont="1" applyAlignment="1" applyProtection="1">
      <alignment horizontal="right"/>
    </xf>
    <xf numFmtId="0" fontId="22" fillId="8" borderId="11" xfId="0" applyFont="1" applyFill="1" applyBorder="1" applyAlignment="1" applyProtection="1">
      <alignment horizontal="center" vertical="center"/>
    </xf>
    <xf numFmtId="0" fontId="25" fillId="8" borderId="27" xfId="0" applyFont="1" applyFill="1" applyBorder="1" applyProtection="1"/>
    <xf numFmtId="0" fontId="46" fillId="0" borderId="0" xfId="0" applyFont="1" applyAlignment="1" applyProtection="1">
      <alignment horizontal="left" wrapText="1"/>
    </xf>
    <xf numFmtId="0" fontId="48" fillId="0" borderId="0" xfId="0" applyFont="1" applyAlignment="1" applyProtection="1">
      <alignment horizontal="center"/>
    </xf>
    <xf numFmtId="0" fontId="23" fillId="0" borderId="12" xfId="0" applyFont="1" applyFill="1" applyBorder="1" applyAlignment="1" applyProtection="1">
      <alignment vertical="center"/>
    </xf>
    <xf numFmtId="0" fontId="23" fillId="0" borderId="12" xfId="0" applyFont="1" applyFill="1" applyBorder="1" applyAlignment="1" applyProtection="1">
      <alignment vertical="center" wrapText="1"/>
    </xf>
    <xf numFmtId="0" fontId="1" fillId="12" borderId="0" xfId="0" applyFont="1" applyFill="1" applyBorder="1" applyAlignment="1" applyProtection="1">
      <alignment horizontal="left"/>
      <protection locked="0"/>
    </xf>
    <xf numFmtId="0" fontId="23" fillId="5" borderId="4" xfId="4" applyNumberFormat="1" applyFont="1" applyFill="1" applyBorder="1" applyAlignment="1" applyProtection="1">
      <alignment horizontal="center"/>
    </xf>
    <xf numFmtId="167" fontId="23" fillId="9" borderId="4" xfId="0" applyNumberFormat="1" applyFont="1" applyFill="1" applyBorder="1" applyAlignment="1" applyProtection="1">
      <alignment horizontal="center"/>
    </xf>
    <xf numFmtId="167" fontId="23" fillId="11" borderId="4" xfId="0" applyNumberFormat="1" applyFont="1" applyFill="1" applyBorder="1" applyAlignment="1" applyProtection="1">
      <alignment horizontal="center"/>
    </xf>
    <xf numFmtId="10" fontId="23" fillId="5" borderId="4" xfId="4" applyNumberFormat="1" applyFont="1" applyFill="1" applyBorder="1" applyAlignment="1" applyProtection="1">
      <alignment horizontal="center"/>
    </xf>
    <xf numFmtId="0" fontId="1" fillId="0" borderId="13" xfId="0" applyFont="1" applyFill="1" applyBorder="1" applyAlignment="1" applyProtection="1">
      <alignment vertical="center"/>
    </xf>
    <xf numFmtId="0" fontId="58" fillId="0" borderId="0" xfId="0" applyFont="1" applyAlignment="1" applyProtection="1">
      <alignment horizontal="left"/>
    </xf>
    <xf numFmtId="0" fontId="25" fillId="0" borderId="0" xfId="0" applyFont="1" applyBorder="1"/>
    <xf numFmtId="0" fontId="23" fillId="0" borderId="0" xfId="0" applyFont="1" applyBorder="1"/>
    <xf numFmtId="0" fontId="23" fillId="0" borderId="0" xfId="0" applyFont="1"/>
    <xf numFmtId="0" fontId="23" fillId="8" borderId="4" xfId="0" applyFont="1" applyFill="1" applyBorder="1"/>
    <xf numFmtId="0" fontId="23" fillId="0" borderId="0" xfId="0" applyFont="1" applyBorder="1" applyAlignment="1">
      <alignment horizontal="left" indent="1"/>
    </xf>
    <xf numFmtId="0" fontId="23" fillId="7" borderId="0" xfId="0" applyFont="1" applyFill="1" applyBorder="1" applyAlignment="1">
      <alignment horizontal="center"/>
    </xf>
    <xf numFmtId="0" fontId="23" fillId="9" borderId="0" xfId="0" applyFont="1" applyFill="1" applyBorder="1"/>
    <xf numFmtId="0" fontId="23" fillId="0" borderId="0" xfId="0" applyFont="1" applyFill="1" applyBorder="1" applyAlignment="1">
      <alignment horizontal="left" indent="1"/>
    </xf>
    <xf numFmtId="9" fontId="25" fillId="10" borderId="21" xfId="4" applyFont="1" applyFill="1" applyBorder="1" applyAlignment="1" applyProtection="1">
      <alignment horizontal="center"/>
    </xf>
    <xf numFmtId="0" fontId="23" fillId="0" borderId="0" xfId="0" applyFont="1" applyFill="1" applyBorder="1"/>
    <xf numFmtId="0" fontId="23" fillId="2" borderId="13" xfId="0" applyFont="1" applyFill="1" applyBorder="1" applyProtection="1"/>
    <xf numFmtId="0" fontId="23" fillId="2" borderId="0" xfId="0" applyFont="1" applyFill="1" applyBorder="1" applyProtection="1"/>
    <xf numFmtId="0" fontId="25" fillId="2" borderId="12" xfId="0" applyFont="1" applyFill="1" applyBorder="1" applyProtection="1"/>
    <xf numFmtId="0" fontId="25" fillId="2" borderId="19" xfId="0" applyFont="1" applyFill="1" applyBorder="1" applyAlignment="1" applyProtection="1">
      <alignment horizontal="right"/>
    </xf>
    <xf numFmtId="0" fontId="25" fillId="0" borderId="0" xfId="0" applyFont="1" applyAlignment="1" applyProtection="1">
      <alignment horizontal="right"/>
    </xf>
    <xf numFmtId="0" fontId="23" fillId="0" borderId="8" xfId="0" applyFont="1" applyBorder="1" applyProtection="1"/>
    <xf numFmtId="0" fontId="25" fillId="0" borderId="16" xfId="0" applyFont="1" applyBorder="1" applyAlignment="1" applyProtection="1">
      <alignment horizontal="center"/>
    </xf>
    <xf numFmtId="0" fontId="23" fillId="0" borderId="16" xfId="0" applyFont="1" applyFill="1" applyBorder="1" applyProtection="1"/>
    <xf numFmtId="0" fontId="23" fillId="0" borderId="16" xfId="0" applyFont="1" applyBorder="1" applyAlignment="1" applyProtection="1">
      <alignment horizontal="right"/>
    </xf>
    <xf numFmtId="0" fontId="25" fillId="0" borderId="12" xfId="0" applyFont="1" applyBorder="1" applyAlignment="1" applyProtection="1">
      <alignment horizontal="right"/>
    </xf>
    <xf numFmtId="0" fontId="25" fillId="0" borderId="0" xfId="0" applyFont="1" applyBorder="1" applyAlignment="1" applyProtection="1">
      <alignment horizontal="center"/>
    </xf>
    <xf numFmtId="0" fontId="23" fillId="0" borderId="0" xfId="0" applyFont="1" applyBorder="1" applyAlignment="1" applyProtection="1">
      <alignment horizontal="right"/>
    </xf>
    <xf numFmtId="0" fontId="25" fillId="0" borderId="19" xfId="0" applyFont="1" applyBorder="1" applyAlignment="1" applyProtection="1">
      <alignment horizontal="right"/>
    </xf>
    <xf numFmtId="0" fontId="25" fillId="0" borderId="21" xfId="0" applyFont="1" applyFill="1" applyBorder="1" applyProtection="1">
      <protection locked="0"/>
    </xf>
    <xf numFmtId="164" fontId="23" fillId="9" borderId="4" xfId="0" applyNumberFormat="1" applyFont="1" applyFill="1" applyBorder="1" applyAlignment="1" applyProtection="1">
      <alignment horizontal="center"/>
      <protection locked="0"/>
    </xf>
    <xf numFmtId="164" fontId="23" fillId="9" borderId="21" xfId="0" applyNumberFormat="1" applyFont="1" applyFill="1" applyBorder="1" applyProtection="1">
      <protection locked="0"/>
    </xf>
    <xf numFmtId="164" fontId="23" fillId="6" borderId="4" xfId="0" applyNumberFormat="1" applyFont="1" applyFill="1" applyBorder="1" applyProtection="1"/>
    <xf numFmtId="0" fontId="49" fillId="13" borderId="33" xfId="0" applyFont="1" applyFill="1" applyBorder="1" applyAlignment="1" applyProtection="1">
      <alignment horizontal="center" textRotation="90" wrapText="1"/>
    </xf>
    <xf numFmtId="0" fontId="49" fillId="13" borderId="34" xfId="0" applyFont="1" applyFill="1" applyBorder="1" applyAlignment="1" applyProtection="1">
      <alignment horizontal="center" textRotation="90" wrapText="1"/>
    </xf>
    <xf numFmtId="0" fontId="49" fillId="14" borderId="34" xfId="0" applyFont="1" applyFill="1" applyBorder="1" applyAlignment="1" applyProtection="1">
      <alignment horizontal="center" textRotation="90" wrapText="1"/>
      <protection locked="0"/>
    </xf>
    <xf numFmtId="0" fontId="45" fillId="14" borderId="18" xfId="0" applyFont="1" applyFill="1" applyBorder="1" applyAlignment="1" applyProtection="1">
      <alignment horizontal="center" vertical="center"/>
      <protection locked="0"/>
    </xf>
    <xf numFmtId="0" fontId="45" fillId="15" borderId="35" xfId="0" applyFont="1" applyFill="1" applyBorder="1" applyAlignment="1" applyProtection="1">
      <alignment horizontal="center" vertical="center"/>
    </xf>
    <xf numFmtId="44" fontId="45" fillId="15" borderId="36" xfId="1" applyFont="1" applyFill="1" applyBorder="1" applyAlignment="1" applyProtection="1">
      <alignment horizontal="center" vertical="center"/>
    </xf>
    <xf numFmtId="0" fontId="60" fillId="14" borderId="20" xfId="0" applyFont="1" applyFill="1" applyBorder="1" applyAlignment="1" applyProtection="1">
      <alignment horizontal="center"/>
      <protection locked="0"/>
    </xf>
    <xf numFmtId="0" fontId="45" fillId="15" borderId="0" xfId="0" applyFont="1" applyFill="1" applyAlignment="1" applyProtection="1">
      <alignment horizontal="center"/>
    </xf>
    <xf numFmtId="44" fontId="60" fillId="14" borderId="0" xfId="0" applyNumberFormat="1" applyFont="1" applyFill="1" applyAlignment="1" applyProtection="1">
      <alignment horizontal="center"/>
      <protection locked="0"/>
    </xf>
    <xf numFmtId="44" fontId="45" fillId="15" borderId="23" xfId="0" applyNumberFormat="1" applyFont="1" applyFill="1" applyBorder="1" applyAlignment="1" applyProtection="1">
      <alignment horizontal="center"/>
    </xf>
    <xf numFmtId="44" fontId="45" fillId="15" borderId="23" xfId="1" applyFont="1" applyFill="1" applyBorder="1" applyAlignment="1" applyProtection="1">
      <alignment horizontal="center"/>
    </xf>
    <xf numFmtId="0" fontId="60" fillId="14" borderId="38" xfId="0" applyFont="1" applyFill="1" applyBorder="1" applyAlignment="1" applyProtection="1">
      <alignment horizontal="center"/>
      <protection locked="0"/>
    </xf>
    <xf numFmtId="0" fontId="45" fillId="15" borderId="2" xfId="0" applyFont="1" applyFill="1" applyBorder="1" applyAlignment="1" applyProtection="1">
      <alignment horizontal="center"/>
    </xf>
    <xf numFmtId="44" fontId="60" fillId="14" borderId="2" xfId="0" applyNumberFormat="1" applyFont="1" applyFill="1" applyBorder="1" applyAlignment="1" applyProtection="1">
      <alignment horizontal="center"/>
      <protection locked="0"/>
    </xf>
    <xf numFmtId="44" fontId="45" fillId="15" borderId="39" xfId="0" applyNumberFormat="1" applyFont="1" applyFill="1" applyBorder="1" applyAlignment="1" applyProtection="1">
      <alignment horizontal="center"/>
    </xf>
    <xf numFmtId="0" fontId="26" fillId="0" borderId="63" xfId="0" applyFont="1" applyBorder="1" applyProtection="1"/>
    <xf numFmtId="0" fontId="23" fillId="0" borderId="40" xfId="0" applyFont="1" applyBorder="1" applyAlignment="1" applyProtection="1">
      <alignment horizontal="left" indent="1"/>
    </xf>
    <xf numFmtId="0" fontId="23" fillId="9" borderId="40" xfId="0" applyFont="1" applyFill="1" applyBorder="1" applyAlignment="1" applyProtection="1">
      <alignment horizontal="left" indent="1"/>
      <protection locked="0"/>
    </xf>
    <xf numFmtId="0" fontId="25" fillId="0" borderId="64" xfId="0" applyFont="1" applyBorder="1" applyProtection="1"/>
    <xf numFmtId="44" fontId="45" fillId="0" borderId="26" xfId="0" applyNumberFormat="1" applyFont="1" applyFill="1" applyBorder="1" applyAlignment="1" applyProtection="1">
      <alignment horizontal="center" vertical="center"/>
    </xf>
    <xf numFmtId="0" fontId="6" fillId="9" borderId="9" xfId="0" applyFont="1" applyFill="1" applyBorder="1" applyProtection="1">
      <protection locked="0"/>
    </xf>
    <xf numFmtId="0" fontId="6" fillId="9" borderId="40" xfId="0" applyFont="1" applyFill="1" applyBorder="1" applyAlignment="1" applyProtection="1">
      <alignment horizontal="center"/>
      <protection locked="0"/>
    </xf>
    <xf numFmtId="0" fontId="6" fillId="9" borderId="4" xfId="0" applyFont="1" applyFill="1" applyBorder="1" applyAlignment="1" applyProtection="1">
      <alignment horizontal="center"/>
      <protection locked="0"/>
    </xf>
    <xf numFmtId="167" fontId="6" fillId="9" borderId="47" xfId="0" applyNumberFormat="1" applyFont="1" applyFill="1" applyBorder="1" applyAlignment="1" applyProtection="1">
      <alignment horizontal="right"/>
      <protection locked="0"/>
    </xf>
    <xf numFmtId="0" fontId="19" fillId="16" borderId="44" xfId="0" applyFont="1" applyFill="1" applyBorder="1" applyAlignment="1" applyProtection="1">
      <alignment horizontal="right" vertical="center"/>
    </xf>
    <xf numFmtId="0" fontId="19" fillId="16" borderId="43" xfId="0" applyFont="1" applyFill="1" applyBorder="1" applyAlignment="1" applyProtection="1">
      <alignment horizontal="center" vertical="center"/>
    </xf>
    <xf numFmtId="0" fontId="19" fillId="16" borderId="1" xfId="0" applyFont="1" applyFill="1" applyBorder="1" applyAlignment="1" applyProtection="1">
      <alignment horizontal="center" vertical="center"/>
    </xf>
    <xf numFmtId="167" fontId="6" fillId="9" borderId="48" xfId="0" applyNumberFormat="1" applyFont="1" applyFill="1" applyBorder="1" applyAlignment="1" applyProtection="1">
      <alignment horizontal="right"/>
      <protection locked="0"/>
    </xf>
    <xf numFmtId="164" fontId="23" fillId="11" borderId="4" xfId="0" applyNumberFormat="1" applyFont="1" applyFill="1" applyBorder="1" applyAlignment="1" applyProtection="1">
      <alignment horizontal="center"/>
    </xf>
    <xf numFmtId="164" fontId="23" fillId="7" borderId="6" xfId="4" applyNumberFormat="1" applyFont="1" applyFill="1" applyBorder="1" applyAlignment="1" applyProtection="1">
      <alignment horizontal="center" vertical="center"/>
    </xf>
    <xf numFmtId="9" fontId="23" fillId="7" borderId="6" xfId="4"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42" fillId="11" borderId="4" xfId="0" applyFont="1" applyFill="1" applyBorder="1" applyAlignment="1" applyProtection="1">
      <alignment textRotation="90"/>
      <protection locked="0"/>
    </xf>
    <xf numFmtId="0" fontId="42" fillId="11" borderId="9" xfId="0" applyFont="1" applyFill="1" applyBorder="1" applyAlignment="1" applyProtection="1">
      <alignment textRotation="90"/>
      <protection locked="0"/>
    </xf>
    <xf numFmtId="0" fontId="42" fillId="16" borderId="13" xfId="0" applyFont="1" applyFill="1" applyBorder="1" applyAlignment="1" applyProtection="1">
      <alignment textRotation="90"/>
      <protection locked="0"/>
    </xf>
    <xf numFmtId="0" fontId="42" fillId="16" borderId="41" xfId="0" applyFont="1" applyFill="1" applyBorder="1" applyAlignment="1" applyProtection="1">
      <alignment textRotation="90"/>
      <protection locked="0"/>
    </xf>
    <xf numFmtId="0" fontId="42" fillId="11" borderId="40" xfId="0" applyFont="1" applyFill="1" applyBorder="1" applyAlignment="1" applyProtection="1">
      <alignment textRotation="90"/>
      <protection locked="0"/>
    </xf>
    <xf numFmtId="0" fontId="41" fillId="8" borderId="8" xfId="0" applyFont="1" applyFill="1" applyBorder="1" applyAlignment="1" applyProtection="1">
      <alignment horizontal="center"/>
      <protection locked="0"/>
    </xf>
    <xf numFmtId="0" fontId="41" fillId="16" borderId="28" xfId="0" applyFont="1" applyFill="1" applyBorder="1" applyAlignment="1" applyProtection="1">
      <alignment horizontal="center"/>
      <protection locked="0"/>
    </xf>
    <xf numFmtId="0" fontId="61" fillId="18" borderId="40" xfId="0" applyFont="1" applyFill="1" applyBorder="1" applyAlignment="1" applyProtection="1">
      <alignment horizontal="center"/>
    </xf>
    <xf numFmtId="0" fontId="61" fillId="18" borderId="4" xfId="0" applyFont="1" applyFill="1" applyBorder="1" applyAlignment="1" applyProtection="1">
      <alignment horizontal="center"/>
    </xf>
    <xf numFmtId="0" fontId="23" fillId="9" borderId="0" xfId="0" applyFont="1" applyFill="1"/>
    <xf numFmtId="0" fontId="23" fillId="17" borderId="0" xfId="0" applyFont="1" applyFill="1"/>
    <xf numFmtId="0" fontId="6" fillId="17" borderId="50" xfId="0" applyFont="1" applyFill="1" applyBorder="1" applyAlignment="1" applyProtection="1">
      <alignment horizontal="center"/>
    </xf>
    <xf numFmtId="0" fontId="6" fillId="17" borderId="51" xfId="0" applyFont="1" applyFill="1" applyBorder="1" applyAlignment="1" applyProtection="1">
      <alignment horizontal="center"/>
    </xf>
    <xf numFmtId="0" fontId="6" fillId="17" borderId="50" xfId="0" applyFont="1" applyFill="1" applyBorder="1" applyAlignment="1" applyProtection="1">
      <alignment horizontal="right"/>
    </xf>
    <xf numFmtId="0" fontId="6" fillId="17" borderId="51" xfId="0" applyFont="1" applyFill="1" applyBorder="1" applyAlignment="1" applyProtection="1">
      <alignment horizontal="right"/>
    </xf>
    <xf numFmtId="0" fontId="23" fillId="9" borderId="0" xfId="0" applyFont="1" applyFill="1" applyBorder="1" applyProtection="1"/>
    <xf numFmtId="0" fontId="23" fillId="17" borderId="0" xfId="0" applyFont="1" applyFill="1" applyBorder="1" applyProtection="1"/>
    <xf numFmtId="0" fontId="23" fillId="20" borderId="26" xfId="0" applyFont="1" applyFill="1" applyBorder="1" applyProtection="1"/>
    <xf numFmtId="0" fontId="23" fillId="20" borderId="18" xfId="0" applyFont="1" applyFill="1" applyBorder="1" applyProtection="1"/>
    <xf numFmtId="0" fontId="23" fillId="0" borderId="15" xfId="0" applyFont="1" applyBorder="1" applyAlignment="1" applyProtection="1">
      <alignment vertical="top"/>
    </xf>
    <xf numFmtId="164" fontId="23" fillId="9" borderId="15" xfId="0" applyNumberFormat="1" applyFont="1" applyFill="1" applyBorder="1" applyAlignment="1" applyProtection="1">
      <alignment horizontal="center"/>
      <protection locked="0"/>
    </xf>
    <xf numFmtId="166" fontId="25" fillId="0" borderId="66" xfId="0" applyNumberFormat="1" applyFont="1" applyBorder="1" applyAlignment="1" applyProtection="1">
      <alignment vertical="top"/>
    </xf>
    <xf numFmtId="164" fontId="23" fillId="6" borderId="66" xfId="0" applyNumberFormat="1" applyFont="1" applyFill="1" applyBorder="1" applyAlignment="1" applyProtection="1">
      <alignment horizontal="center"/>
    </xf>
    <xf numFmtId="164" fontId="23" fillId="19" borderId="66" xfId="0" applyNumberFormat="1" applyFont="1" applyFill="1" applyBorder="1" applyAlignment="1" applyProtection="1">
      <alignment horizontal="center"/>
    </xf>
    <xf numFmtId="0" fontId="25" fillId="2" borderId="0" xfId="0" applyFont="1" applyFill="1" applyBorder="1" applyProtection="1"/>
    <xf numFmtId="0" fontId="25" fillId="2" borderId="0" xfId="0" applyFont="1" applyFill="1" applyBorder="1" applyAlignment="1" applyProtection="1">
      <alignment horizontal="right"/>
    </xf>
    <xf numFmtId="164" fontId="23" fillId="17" borderId="4" xfId="0" applyNumberFormat="1" applyFont="1" applyFill="1" applyBorder="1" applyAlignment="1" applyProtection="1">
      <alignment horizontal="center" vertical="center"/>
    </xf>
    <xf numFmtId="0" fontId="30" fillId="0" borderId="0" xfId="0" applyFont="1" applyAlignment="1" applyProtection="1">
      <alignment horizontal="center" vertical="center"/>
    </xf>
    <xf numFmtId="0" fontId="45" fillId="15" borderId="0" xfId="0" applyFont="1" applyFill="1" applyAlignment="1" applyProtection="1">
      <alignment horizontal="center"/>
      <protection locked="0"/>
    </xf>
    <xf numFmtId="44" fontId="45" fillId="15" borderId="23" xfId="1" applyFont="1" applyFill="1" applyBorder="1" applyAlignment="1" applyProtection="1">
      <alignment horizontal="center"/>
      <protection locked="0"/>
    </xf>
    <xf numFmtId="0" fontId="42" fillId="17" borderId="30" xfId="0" applyFont="1" applyFill="1" applyBorder="1" applyAlignment="1" applyProtection="1">
      <alignment horizontal="right"/>
      <protection locked="0"/>
    </xf>
    <xf numFmtId="0" fontId="42" fillId="17" borderId="15" xfId="0" applyFont="1" applyFill="1" applyBorder="1" applyAlignment="1" applyProtection="1">
      <alignment horizontal="right"/>
      <protection locked="0"/>
    </xf>
    <xf numFmtId="167" fontId="42" fillId="8" borderId="41" xfId="1" applyNumberFormat="1" applyFont="1" applyFill="1" applyBorder="1" applyAlignment="1" applyProtection="1">
      <alignment horizontal="right"/>
    </xf>
    <xf numFmtId="0" fontId="6" fillId="8" borderId="49" xfId="0" applyNumberFormat="1" applyFont="1" applyFill="1" applyBorder="1" applyAlignment="1" applyProtection="1">
      <alignment horizontal="right"/>
    </xf>
    <xf numFmtId="0" fontId="52" fillId="11" borderId="0" xfId="0" applyFont="1" applyFill="1" applyAlignment="1" applyProtection="1">
      <alignment horizontal="center"/>
    </xf>
    <xf numFmtId="0" fontId="1" fillId="0" borderId="0" xfId="0" applyFont="1" applyAlignment="1" applyProtection="1">
      <alignment horizontal="right" vertical="center" shrinkToFit="1"/>
    </xf>
    <xf numFmtId="0" fontId="23" fillId="0" borderId="0" xfId="0" applyFont="1" applyAlignment="1" applyProtection="1">
      <alignment horizontal="left" vertical="top" wrapText="1"/>
    </xf>
    <xf numFmtId="0" fontId="23" fillId="0" borderId="0" xfId="0" applyFont="1" applyBorder="1" applyAlignment="1" applyProtection="1">
      <alignment horizontal="right" vertical="center"/>
    </xf>
    <xf numFmtId="0" fontId="23" fillId="3" borderId="6" xfId="0" applyFont="1" applyFill="1" applyBorder="1" applyAlignment="1" applyProtection="1">
      <alignment horizontal="left" vertical="center"/>
      <protection locked="0"/>
    </xf>
    <xf numFmtId="0" fontId="4" fillId="0" borderId="1" xfId="0" applyFont="1" applyBorder="1" applyAlignment="1" applyProtection="1">
      <alignment horizontal="left" vertical="center" indent="1"/>
    </xf>
    <xf numFmtId="0" fontId="28" fillId="4" borderId="0" xfId="0" applyFont="1" applyFill="1" applyAlignment="1" applyProtection="1">
      <alignment horizontal="left" vertical="center"/>
    </xf>
    <xf numFmtId="0" fontId="4" fillId="0" borderId="0" xfId="0" applyFont="1" applyBorder="1" applyAlignment="1" applyProtection="1">
      <alignment horizontal="left" vertical="center" indent="1"/>
    </xf>
    <xf numFmtId="0" fontId="23" fillId="0" borderId="0" xfId="0" applyFont="1" applyAlignment="1" applyProtection="1">
      <alignment horizontal="right" vertical="center"/>
    </xf>
    <xf numFmtId="0" fontId="23" fillId="7" borderId="6" xfId="0" applyFont="1" applyFill="1" applyBorder="1" applyAlignment="1" applyProtection="1">
      <alignment horizontal="left" vertical="center"/>
    </xf>
    <xf numFmtId="14" fontId="23" fillId="3" borderId="6" xfId="0" applyNumberFormat="1" applyFont="1" applyFill="1" applyBorder="1" applyAlignment="1" applyProtection="1">
      <alignment horizontal="left" vertical="center"/>
      <protection locked="0"/>
    </xf>
    <xf numFmtId="0" fontId="47" fillId="0" borderId="16" xfId="0" applyFont="1" applyBorder="1" applyAlignment="1" applyProtection="1">
      <alignment horizontal="left" vertical="center" wrapText="1"/>
    </xf>
    <xf numFmtId="0" fontId="47" fillId="0" borderId="0" xfId="0" applyFont="1" applyAlignment="1" applyProtection="1">
      <alignment horizontal="left" vertical="center" wrapText="1"/>
    </xf>
    <xf numFmtId="0" fontId="47" fillId="0" borderId="19"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164" fontId="23" fillId="5" borderId="9" xfId="0" applyNumberFormat="1" applyFont="1" applyFill="1" applyBorder="1" applyAlignment="1" applyProtection="1">
      <alignment horizontal="center" vertical="center"/>
    </xf>
    <xf numFmtId="164" fontId="23" fillId="5" borderId="11" xfId="0" applyNumberFormat="1" applyFont="1" applyFill="1" applyBorder="1" applyAlignment="1" applyProtection="1">
      <alignment horizontal="center" vertical="center"/>
    </xf>
    <xf numFmtId="164" fontId="23" fillId="5" borderId="10" xfId="0" applyNumberFormat="1" applyFont="1" applyFill="1" applyBorder="1" applyAlignment="1" applyProtection="1">
      <alignment horizontal="center" vertical="center"/>
    </xf>
    <xf numFmtId="0" fontId="23" fillId="0" borderId="11" xfId="0" applyFont="1" applyBorder="1" applyAlignment="1" applyProtection="1">
      <alignment horizontal="left" vertical="center"/>
    </xf>
    <xf numFmtId="0" fontId="23" fillId="0" borderId="10" xfId="0" applyFont="1" applyBorder="1" applyAlignment="1" applyProtection="1">
      <alignment horizontal="left" vertical="center"/>
    </xf>
    <xf numFmtId="0" fontId="23" fillId="0" borderId="12" xfId="0" applyFont="1" applyBorder="1" applyAlignment="1" applyProtection="1">
      <alignment horizontal="left" vertical="center"/>
    </xf>
    <xf numFmtId="164" fontId="23" fillId="7" borderId="9" xfId="0" applyNumberFormat="1" applyFont="1" applyFill="1" applyBorder="1" applyAlignment="1" applyProtection="1">
      <alignment horizontal="center" vertical="center"/>
    </xf>
    <xf numFmtId="164" fontId="23" fillId="7" borderId="11" xfId="0" applyNumberFormat="1" applyFont="1" applyFill="1" applyBorder="1" applyAlignment="1" applyProtection="1">
      <alignment horizontal="center" vertical="center"/>
    </xf>
    <xf numFmtId="164" fontId="23" fillId="7" borderId="10" xfId="0" applyNumberFormat="1" applyFont="1" applyFill="1" applyBorder="1" applyAlignment="1" applyProtection="1">
      <alignment horizontal="center" vertical="center"/>
    </xf>
    <xf numFmtId="10" fontId="29" fillId="0" borderId="27" xfId="0" applyNumberFormat="1" applyFont="1" applyFill="1" applyBorder="1" applyAlignment="1" applyProtection="1">
      <alignment horizontal="center" vertical="center" wrapText="1"/>
    </xf>
    <xf numFmtId="10" fontId="29" fillId="0" borderId="29" xfId="0" applyNumberFormat="1" applyFont="1" applyFill="1" applyBorder="1" applyAlignment="1" applyProtection="1">
      <alignment horizontal="center" vertical="center" wrapText="1"/>
    </xf>
    <xf numFmtId="10" fontId="29" fillId="0" borderId="24" xfId="0" applyNumberFormat="1" applyFont="1" applyFill="1" applyBorder="1" applyAlignment="1" applyProtection="1">
      <alignment horizontal="center" vertical="center" wrapText="1"/>
    </xf>
    <xf numFmtId="164" fontId="23" fillId="5" borderId="14" xfId="0" applyNumberFormat="1" applyFont="1" applyFill="1" applyBorder="1" applyAlignment="1" applyProtection="1">
      <alignment horizontal="center" vertical="center"/>
    </xf>
    <xf numFmtId="164" fontId="23" fillId="5" borderId="1" xfId="0" applyNumberFormat="1" applyFont="1" applyFill="1" applyBorder="1" applyAlignment="1" applyProtection="1">
      <alignment horizontal="center" vertical="center"/>
    </xf>
    <xf numFmtId="164" fontId="23" fillId="5" borderId="20" xfId="0" applyNumberFormat="1" applyFont="1" applyFill="1" applyBorder="1" applyAlignment="1" applyProtection="1">
      <alignment horizontal="center" vertical="center"/>
    </xf>
    <xf numFmtId="166" fontId="25" fillId="5" borderId="27" xfId="0" applyNumberFormat="1" applyFont="1" applyFill="1" applyBorder="1" applyAlignment="1" applyProtection="1">
      <alignment horizontal="center" vertical="center"/>
    </xf>
    <xf numFmtId="166" fontId="25" fillId="5" borderId="29" xfId="0" applyNumberFormat="1" applyFont="1" applyFill="1" applyBorder="1" applyAlignment="1" applyProtection="1">
      <alignment horizontal="center" vertical="center"/>
    </xf>
    <xf numFmtId="166" fontId="25" fillId="5" borderId="24" xfId="0" applyNumberFormat="1" applyFont="1" applyFill="1" applyBorder="1" applyAlignment="1" applyProtection="1">
      <alignment horizontal="center" vertical="center"/>
    </xf>
    <xf numFmtId="164" fontId="23" fillId="5" borderId="15" xfId="0" applyNumberFormat="1" applyFont="1" applyFill="1" applyBorder="1" applyAlignment="1" applyProtection="1">
      <alignment horizontal="center" vertical="center"/>
    </xf>
    <xf numFmtId="164" fontId="23" fillId="5" borderId="30" xfId="0" applyNumberFormat="1" applyFont="1" applyFill="1" applyBorder="1" applyAlignment="1" applyProtection="1">
      <alignment horizontal="center" vertical="center"/>
    </xf>
    <xf numFmtId="0" fontId="41" fillId="0" borderId="0" xfId="0" applyFont="1" applyBorder="1" applyAlignment="1" applyProtection="1">
      <alignment horizontal="left" vertical="center" indent="2"/>
    </xf>
    <xf numFmtId="0" fontId="41" fillId="0" borderId="0" xfId="0" applyFont="1" applyBorder="1" applyAlignment="1" applyProtection="1">
      <alignment horizontal="left" vertical="top" indent="2"/>
    </xf>
    <xf numFmtId="0" fontId="41" fillId="0" borderId="19" xfId="0" applyFont="1" applyBorder="1" applyAlignment="1" applyProtection="1">
      <alignment horizontal="left" vertical="top" indent="2"/>
    </xf>
    <xf numFmtId="0" fontId="25" fillId="0" borderId="4" xfId="0" applyFont="1" applyBorder="1" applyAlignment="1" applyProtection="1">
      <alignment horizontal="center" vertical="center"/>
    </xf>
    <xf numFmtId="164" fontId="23" fillId="5" borderId="21" xfId="0" applyNumberFormat="1" applyFont="1" applyFill="1" applyBorder="1" applyAlignment="1" applyProtection="1">
      <alignment horizontal="center" vertical="center"/>
    </xf>
    <xf numFmtId="0" fontId="41" fillId="0" borderId="16" xfId="0" applyFont="1" applyBorder="1" applyAlignment="1" applyProtection="1">
      <alignment horizontal="left" vertical="center" indent="2"/>
    </xf>
    <xf numFmtId="0" fontId="41" fillId="0" borderId="28" xfId="0" applyFont="1" applyBorder="1" applyAlignment="1" applyProtection="1">
      <alignment horizontal="left" vertical="center" indent="2"/>
    </xf>
    <xf numFmtId="0" fontId="29" fillId="0" borderId="27"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24" xfId="0" applyFont="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9"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23" fillId="0" borderId="0" xfId="0" applyFont="1" applyAlignment="1" applyProtection="1">
      <alignment horizontal="right"/>
    </xf>
    <xf numFmtId="0" fontId="23" fillId="7" borderId="11" xfId="0" applyFont="1" applyFill="1" applyBorder="1" applyAlignment="1" applyProtection="1">
      <alignment horizontal="left" vertical="center"/>
    </xf>
    <xf numFmtId="0" fontId="25" fillId="0" borderId="9" xfId="0" applyFont="1" applyBorder="1" applyAlignment="1" applyProtection="1">
      <alignment horizontal="center" vertical="center"/>
    </xf>
    <xf numFmtId="0" fontId="25" fillId="0" borderId="11" xfId="0" applyFont="1" applyBorder="1" applyAlignment="1" applyProtection="1">
      <alignment horizontal="center" vertical="center"/>
    </xf>
    <xf numFmtId="0" fontId="25" fillId="0" borderId="10" xfId="0" applyFont="1" applyBorder="1" applyAlignment="1" applyProtection="1">
      <alignment horizontal="center" vertical="center"/>
    </xf>
    <xf numFmtId="0" fontId="23" fillId="5" borderId="1" xfId="0" applyFont="1" applyFill="1" applyBorder="1" applyAlignment="1" applyProtection="1">
      <alignment horizontal="left" vertical="center" shrinkToFit="1"/>
    </xf>
    <xf numFmtId="0" fontId="27" fillId="0" borderId="0" xfId="0" applyFont="1" applyAlignment="1" applyProtection="1">
      <alignment horizontal="left"/>
    </xf>
    <xf numFmtId="0" fontId="29" fillId="0" borderId="2" xfId="0" applyFont="1" applyBorder="1" applyAlignment="1" applyProtection="1">
      <alignment horizontal="left"/>
    </xf>
    <xf numFmtId="0" fontId="59" fillId="0" borderId="13" xfId="0" applyFont="1" applyBorder="1" applyAlignment="1" applyProtection="1">
      <alignment horizontal="center"/>
    </xf>
    <xf numFmtId="0" fontId="59" fillId="0" borderId="0" xfId="0" applyFont="1" applyBorder="1" applyAlignment="1" applyProtection="1">
      <alignment horizontal="center"/>
    </xf>
    <xf numFmtId="0" fontId="59" fillId="0" borderId="19" xfId="0" applyFont="1" applyBorder="1" applyAlignment="1" applyProtection="1">
      <alignment horizontal="center"/>
    </xf>
    <xf numFmtId="164" fontId="25" fillId="6" borderId="27" xfId="0" applyNumberFormat="1" applyFont="1" applyFill="1" applyBorder="1" applyAlignment="1" applyProtection="1">
      <alignment horizontal="center"/>
    </xf>
    <xf numFmtId="164" fontId="25" fillId="6" borderId="24" xfId="0" applyNumberFormat="1" applyFont="1" applyFill="1" applyBorder="1" applyAlignment="1" applyProtection="1">
      <alignment horizontal="center"/>
    </xf>
    <xf numFmtId="0" fontId="12" fillId="0" borderId="9"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25" fillId="8" borderId="27" xfId="0" applyFont="1" applyFill="1" applyBorder="1" applyAlignment="1" applyProtection="1">
      <alignment horizontal="left"/>
    </xf>
    <xf numFmtId="0" fontId="25" fillId="8" borderId="29" xfId="0" applyFont="1" applyFill="1" applyBorder="1" applyAlignment="1" applyProtection="1">
      <alignment horizontal="left"/>
    </xf>
    <xf numFmtId="0" fontId="25" fillId="8" borderId="24" xfId="0" applyFont="1" applyFill="1" applyBorder="1" applyAlignment="1" applyProtection="1">
      <alignment horizontal="left"/>
    </xf>
    <xf numFmtId="0" fontId="25" fillId="10" borderId="32" xfId="0" applyFont="1" applyFill="1" applyBorder="1" applyAlignment="1" applyProtection="1">
      <alignment horizontal="left"/>
    </xf>
    <xf numFmtId="0" fontId="25" fillId="10" borderId="2" xfId="0" applyFont="1" applyFill="1" applyBorder="1" applyAlignment="1" applyProtection="1">
      <alignment horizontal="left"/>
    </xf>
    <xf numFmtId="170" fontId="59" fillId="0" borderId="14" xfId="0" applyNumberFormat="1" applyFont="1" applyBorder="1" applyAlignment="1" applyProtection="1">
      <alignment horizontal="center"/>
    </xf>
    <xf numFmtId="170" fontId="59" fillId="0" borderId="1" xfId="0" applyNumberFormat="1" applyFont="1" applyBorder="1" applyAlignment="1" applyProtection="1">
      <alignment horizontal="center"/>
    </xf>
    <xf numFmtId="170" fontId="59" fillId="0" borderId="20" xfId="0" applyNumberFormat="1" applyFont="1" applyBorder="1" applyAlignment="1" applyProtection="1">
      <alignment horizontal="center"/>
    </xf>
    <xf numFmtId="0" fontId="22" fillId="8" borderId="8" xfId="0" applyFont="1" applyFill="1" applyBorder="1" applyAlignment="1" applyProtection="1">
      <alignment horizontal="center" vertical="center"/>
    </xf>
    <xf numFmtId="0" fontId="22" fillId="8" borderId="16" xfId="0" applyFont="1" applyFill="1" applyBorder="1" applyAlignment="1" applyProtection="1">
      <alignment horizontal="center" vertical="center"/>
    </xf>
    <xf numFmtId="0" fontId="22" fillId="8" borderId="28" xfId="0" applyFont="1" applyFill="1" applyBorder="1" applyAlignment="1" applyProtection="1">
      <alignment horizontal="center" vertical="center"/>
    </xf>
    <xf numFmtId="0" fontId="22" fillId="8" borderId="14" xfId="0" applyFont="1" applyFill="1" applyBorder="1" applyAlignment="1" applyProtection="1">
      <alignment horizontal="center" vertical="center"/>
    </xf>
    <xf numFmtId="0" fontId="22" fillId="8" borderId="1" xfId="0" applyFont="1" applyFill="1" applyBorder="1" applyAlignment="1" applyProtection="1">
      <alignment horizontal="center" vertical="center"/>
    </xf>
    <xf numFmtId="0" fontId="22" fillId="8" borderId="44" xfId="0" applyFont="1" applyFill="1" applyBorder="1" applyAlignment="1" applyProtection="1">
      <alignment horizontal="center" vertical="center"/>
    </xf>
    <xf numFmtId="0" fontId="22" fillId="8" borderId="42" xfId="0" applyFont="1" applyFill="1" applyBorder="1" applyAlignment="1" applyProtection="1">
      <alignment horizontal="center" vertical="center"/>
    </xf>
    <xf numFmtId="0" fontId="22" fillId="8" borderId="11" xfId="0" applyFont="1" applyFill="1" applyBorder="1" applyAlignment="1" applyProtection="1">
      <alignment horizontal="center" vertical="center"/>
    </xf>
    <xf numFmtId="0" fontId="22" fillId="8" borderId="10" xfId="0" applyFont="1" applyFill="1" applyBorder="1" applyAlignment="1" applyProtection="1">
      <alignment horizontal="center" vertical="center"/>
    </xf>
    <xf numFmtId="42" fontId="51" fillId="6" borderId="55" xfId="1" applyNumberFormat="1" applyFont="1" applyFill="1" applyBorder="1" applyAlignment="1" applyProtection="1">
      <alignment horizontal="center"/>
    </xf>
    <xf numFmtId="42" fontId="51" fillId="6" borderId="56" xfId="1" applyNumberFormat="1" applyFont="1" applyFill="1" applyBorder="1" applyAlignment="1" applyProtection="1">
      <alignment horizontal="center"/>
    </xf>
    <xf numFmtId="0" fontId="51" fillId="10" borderId="31" xfId="0" applyFont="1" applyFill="1" applyBorder="1" applyAlignment="1" applyProtection="1">
      <alignment horizontal="left"/>
    </xf>
    <xf numFmtId="0" fontId="51" fillId="10" borderId="26" xfId="0" applyFont="1" applyFill="1" applyBorder="1" applyAlignment="1" applyProtection="1">
      <alignment horizontal="left"/>
    </xf>
    <xf numFmtId="0" fontId="51" fillId="10" borderId="25" xfId="0" applyFont="1" applyFill="1" applyBorder="1" applyAlignment="1" applyProtection="1">
      <alignment horizontal="left"/>
    </xf>
    <xf numFmtId="0" fontId="44" fillId="9" borderId="31" xfId="0" applyNumberFormat="1" applyFont="1" applyFill="1" applyBorder="1" applyAlignment="1" applyProtection="1">
      <alignment horizontal="center"/>
      <protection locked="0"/>
    </xf>
    <xf numFmtId="0" fontId="44" fillId="9" borderId="26" xfId="0" applyNumberFormat="1" applyFont="1" applyFill="1" applyBorder="1" applyAlignment="1" applyProtection="1">
      <alignment horizontal="center"/>
      <protection locked="0"/>
    </xf>
    <xf numFmtId="0" fontId="44" fillId="9" borderId="25" xfId="0" applyNumberFormat="1" applyFont="1" applyFill="1" applyBorder="1" applyAlignment="1" applyProtection="1">
      <alignment horizontal="center"/>
      <protection locked="0"/>
    </xf>
    <xf numFmtId="0" fontId="44" fillId="9" borderId="31" xfId="0" applyFont="1" applyFill="1" applyBorder="1" applyAlignment="1" applyProtection="1">
      <alignment horizontal="center"/>
      <protection locked="0"/>
    </xf>
    <xf numFmtId="0" fontId="44" fillId="9" borderId="26" xfId="0" applyFont="1" applyFill="1" applyBorder="1" applyAlignment="1" applyProtection="1">
      <alignment horizontal="center"/>
      <protection locked="0"/>
    </xf>
    <xf numFmtId="0" fontId="44" fillId="9" borderId="25" xfId="0" applyFont="1" applyFill="1" applyBorder="1" applyAlignment="1" applyProtection="1">
      <alignment horizontal="center"/>
      <protection locked="0"/>
    </xf>
    <xf numFmtId="0" fontId="15" fillId="0" borderId="9"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0" fontId="56" fillId="0" borderId="10" xfId="0" applyFont="1" applyBorder="1" applyAlignment="1" applyProtection="1">
      <alignment horizontal="left" vertical="center" wrapText="1"/>
    </xf>
    <xf numFmtId="0" fontId="54" fillId="0" borderId="42" xfId="0" applyFont="1" applyBorder="1" applyAlignment="1" applyProtection="1">
      <alignment horizontal="center"/>
    </xf>
    <xf numFmtId="0" fontId="54" fillId="0" borderId="11" xfId="0" applyFont="1" applyBorder="1" applyAlignment="1" applyProtection="1">
      <alignment horizontal="center"/>
    </xf>
    <xf numFmtId="0" fontId="54" fillId="0" borderId="10" xfId="0" applyFont="1" applyBorder="1" applyAlignment="1" applyProtection="1">
      <alignment horizontal="center"/>
    </xf>
    <xf numFmtId="170" fontId="59" fillId="0" borderId="13" xfId="0" applyNumberFormat="1" applyFont="1" applyBorder="1" applyAlignment="1" applyProtection="1">
      <alignment horizontal="center"/>
    </xf>
    <xf numFmtId="170" fontId="59" fillId="0" borderId="0" xfId="0" applyNumberFormat="1" applyFont="1" applyBorder="1" applyAlignment="1" applyProtection="1">
      <alignment horizontal="center"/>
    </xf>
    <xf numFmtId="170" fontId="59" fillId="0" borderId="19" xfId="0" applyNumberFormat="1" applyFont="1" applyBorder="1" applyAlignment="1" applyProtection="1">
      <alignment horizontal="center"/>
    </xf>
    <xf numFmtId="0" fontId="23" fillId="0" borderId="9" xfId="0" applyFont="1" applyFill="1" applyBorder="1" applyAlignment="1" applyProtection="1">
      <alignment horizontal="left" vertical="top" wrapText="1"/>
    </xf>
    <xf numFmtId="0" fontId="23" fillId="0" borderId="10" xfId="0" applyFont="1" applyFill="1" applyBorder="1" applyAlignment="1" applyProtection="1">
      <alignment horizontal="left" vertical="top" wrapText="1"/>
    </xf>
    <xf numFmtId="0" fontId="23" fillId="20" borderId="65" xfId="0" applyFont="1" applyFill="1" applyBorder="1" applyAlignment="1" applyProtection="1">
      <alignment horizontal="left" vertical="top" wrapText="1"/>
    </xf>
    <xf numFmtId="0" fontId="23" fillId="20" borderId="35" xfId="0" applyFont="1" applyFill="1" applyBorder="1" applyAlignment="1" applyProtection="1">
      <alignment horizontal="left" vertical="top" wrapText="1"/>
    </xf>
    <xf numFmtId="0" fontId="23" fillId="9" borderId="9" xfId="0" applyNumberFormat="1" applyFont="1" applyFill="1" applyBorder="1" applyAlignment="1" applyProtection="1">
      <alignment horizontal="left"/>
      <protection locked="0"/>
    </xf>
    <xf numFmtId="0" fontId="23" fillId="9" borderId="10" xfId="0" applyNumberFormat="1" applyFont="1" applyFill="1" applyBorder="1" applyAlignment="1" applyProtection="1">
      <alignment horizontal="left"/>
      <protection locked="0"/>
    </xf>
    <xf numFmtId="0" fontId="23" fillId="9" borderId="8" xfId="0" applyNumberFormat="1" applyFont="1" applyFill="1" applyBorder="1" applyAlignment="1" applyProtection="1">
      <alignment horizontal="left"/>
      <protection locked="0"/>
    </xf>
    <xf numFmtId="0" fontId="23" fillId="9" borderId="12" xfId="0" applyNumberFormat="1" applyFont="1" applyFill="1" applyBorder="1" applyAlignment="1" applyProtection="1">
      <alignment horizontal="left"/>
      <protection locked="0"/>
    </xf>
    <xf numFmtId="0" fontId="25" fillId="0" borderId="67" xfId="0" applyFont="1" applyBorder="1" applyAlignment="1" applyProtection="1">
      <alignment horizontal="right" vertical="top" wrapText="1"/>
    </xf>
    <xf numFmtId="0" fontId="25" fillId="0" borderId="68" xfId="0" applyFont="1" applyBorder="1" applyAlignment="1" applyProtection="1">
      <alignment horizontal="right" vertical="top" wrapText="1"/>
    </xf>
    <xf numFmtId="0" fontId="59" fillId="0" borderId="0" xfId="0" applyFont="1" applyAlignment="1" applyProtection="1">
      <alignment horizontal="center"/>
    </xf>
    <xf numFmtId="0" fontId="12" fillId="0" borderId="0" xfId="0" applyFont="1" applyAlignment="1" applyProtection="1">
      <alignment horizontal="left" wrapText="1"/>
    </xf>
    <xf numFmtId="0" fontId="46" fillId="0" borderId="0" xfId="0" applyFont="1" applyAlignment="1" applyProtection="1">
      <alignment horizontal="left" wrapText="1"/>
    </xf>
    <xf numFmtId="0" fontId="25" fillId="10" borderId="43" xfId="0" applyFont="1" applyFill="1" applyBorder="1" applyAlignment="1" applyProtection="1">
      <alignment horizontal="left"/>
    </xf>
    <xf numFmtId="0" fontId="25" fillId="10" borderId="20" xfId="0" applyFont="1" applyFill="1" applyBorder="1" applyAlignment="1" applyProtection="1">
      <alignment horizontal="left"/>
    </xf>
    <xf numFmtId="0" fontId="25" fillId="8" borderId="27" xfId="0" applyFont="1" applyFill="1" applyBorder="1" applyProtection="1"/>
    <xf numFmtId="0" fontId="25" fillId="8" borderId="24" xfId="0" applyFont="1" applyFill="1" applyBorder="1" applyProtection="1"/>
    <xf numFmtId="170" fontId="44" fillId="0" borderId="0" xfId="0" applyNumberFormat="1" applyFont="1" applyAlignment="1" applyProtection="1">
      <alignment horizontal="center"/>
    </xf>
    <xf numFmtId="0" fontId="44" fillId="0" borderId="0" xfId="0" applyFont="1" applyAlignment="1" applyProtection="1">
      <alignment horizontal="center"/>
    </xf>
    <xf numFmtId="0" fontId="30" fillId="0" borderId="2" xfId="0" applyFont="1" applyBorder="1" applyAlignment="1" applyProtection="1">
      <alignment horizontal="center"/>
    </xf>
  </cellXfs>
  <cellStyles count="6">
    <cellStyle name="Currency" xfId="1" builtinId="4"/>
    <cellStyle name="Currency 2" xfId="2" xr:uid="{00000000-0005-0000-0000-000001000000}"/>
    <cellStyle name="Normal" xfId="0" builtinId="0"/>
    <cellStyle name="Normal 2" xfId="3" xr:uid="{00000000-0005-0000-0000-000003000000}"/>
    <cellStyle name="Percent" xfId="4" builtinId="5"/>
    <cellStyle name="Percent 2" xfId="5" xr:uid="{00000000-0005-0000-0000-000005000000}"/>
  </cellStyles>
  <dxfs count="0"/>
  <tableStyles count="0" defaultTableStyle="TableStyleMedium9" defaultPivotStyle="PivotStyleLight16"/>
  <colors>
    <mruColors>
      <color rgb="FFC5D9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O21"/>
  <sheetViews>
    <sheetView showGridLines="0" tabSelected="1" workbookViewId="0">
      <selection activeCell="H25" sqref="H25"/>
    </sheetView>
  </sheetViews>
  <sheetFormatPr defaultColWidth="9.109375" defaultRowHeight="13.8" x14ac:dyDescent="0.25"/>
  <cols>
    <col min="1" max="2" width="9.109375" style="295"/>
    <col min="3" max="3" width="3" style="295" customWidth="1"/>
    <col min="4" max="4" width="9.109375" style="295" customWidth="1"/>
    <col min="5" max="5" width="5.33203125" style="295" customWidth="1"/>
    <col min="6" max="6" width="4.44140625" style="295" customWidth="1"/>
    <col min="7" max="7" width="29.6640625" style="295" customWidth="1"/>
    <col min="8" max="8" width="6.88671875" style="295" customWidth="1"/>
    <col min="9" max="16384" width="9.109375" style="295"/>
  </cols>
  <sheetData>
    <row r="2" spans="2:15" s="95" customFormat="1" ht="17.399999999999999" x14ac:dyDescent="0.3">
      <c r="B2" s="386" t="s">
        <v>268</v>
      </c>
      <c r="C2" s="386"/>
      <c r="D2" s="386"/>
      <c r="E2" s="386"/>
      <c r="F2" s="386"/>
      <c r="G2" s="386"/>
      <c r="H2" s="386"/>
      <c r="I2" s="386"/>
      <c r="J2" s="386"/>
      <c r="K2" s="386"/>
      <c r="L2" s="292"/>
      <c r="M2" s="292"/>
    </row>
    <row r="3" spans="2:15" s="95" customFormat="1" x14ac:dyDescent="0.25">
      <c r="B3" s="253"/>
      <c r="C3" s="253"/>
      <c r="D3" s="253"/>
      <c r="E3" s="253"/>
      <c r="F3" s="253"/>
      <c r="G3" s="253"/>
      <c r="H3" s="253"/>
      <c r="I3" s="253"/>
      <c r="J3" s="253"/>
      <c r="K3" s="253"/>
      <c r="L3" s="253"/>
      <c r="M3" s="253"/>
    </row>
    <row r="5" spans="2:15" x14ac:dyDescent="0.25">
      <c r="B5" s="293" t="s">
        <v>273</v>
      </c>
      <c r="C5" s="293"/>
      <c r="D5" s="294"/>
      <c r="E5" s="294"/>
      <c r="F5" s="294"/>
      <c r="G5" s="294"/>
      <c r="H5" s="294"/>
      <c r="I5" s="294"/>
      <c r="J5" s="294"/>
      <c r="K5" s="294"/>
      <c r="L5" s="294"/>
      <c r="M5" s="294"/>
      <c r="N5" s="294"/>
      <c r="O5" s="294"/>
    </row>
    <row r="6" spans="2:15" ht="9" customHeight="1" x14ac:dyDescent="0.25">
      <c r="B6" s="293"/>
      <c r="C6" s="293"/>
      <c r="D6" s="294"/>
      <c r="E6" s="294"/>
      <c r="F6" s="294"/>
      <c r="G6" s="294"/>
      <c r="H6" s="294"/>
      <c r="I6" s="294"/>
      <c r="J6" s="294"/>
      <c r="K6" s="294"/>
      <c r="L6" s="294"/>
      <c r="M6" s="294"/>
      <c r="N6" s="294"/>
      <c r="O6" s="294"/>
    </row>
    <row r="7" spans="2:15" x14ac:dyDescent="0.25">
      <c r="B7" s="294"/>
      <c r="C7" s="296"/>
      <c r="D7" s="297" t="s">
        <v>285</v>
      </c>
      <c r="E7" s="294"/>
      <c r="F7" s="298"/>
      <c r="G7" s="294"/>
      <c r="H7" s="294"/>
      <c r="I7" s="294"/>
      <c r="J7" s="294"/>
      <c r="K7" s="294"/>
      <c r="L7" s="294"/>
      <c r="M7" s="294"/>
      <c r="N7" s="294"/>
      <c r="O7" s="294"/>
    </row>
    <row r="8" spans="2:15" x14ac:dyDescent="0.25">
      <c r="B8" s="294"/>
      <c r="C8" s="294"/>
      <c r="D8" s="297"/>
      <c r="E8" s="294"/>
      <c r="F8" s="294"/>
      <c r="G8" s="294"/>
      <c r="H8" s="294"/>
      <c r="I8" s="294"/>
      <c r="J8" s="294"/>
      <c r="K8" s="294"/>
      <c r="L8" s="294"/>
      <c r="M8" s="294"/>
      <c r="N8" s="294"/>
      <c r="O8" s="294"/>
    </row>
    <row r="9" spans="2:15" x14ac:dyDescent="0.25">
      <c r="B9" s="294"/>
      <c r="C9" s="294"/>
      <c r="D9" s="294"/>
      <c r="E9" s="294"/>
      <c r="F9" s="294"/>
      <c r="G9" s="294"/>
      <c r="H9" s="294"/>
      <c r="I9" s="294"/>
      <c r="J9" s="294"/>
      <c r="K9" s="294"/>
      <c r="L9" s="294"/>
      <c r="M9" s="294"/>
      <c r="N9" s="294"/>
      <c r="O9" s="294"/>
    </row>
    <row r="10" spans="2:15" x14ac:dyDescent="0.25">
      <c r="B10" s="293" t="s">
        <v>265</v>
      </c>
      <c r="C10" s="293"/>
      <c r="D10" s="294"/>
      <c r="E10" s="294"/>
      <c r="F10" s="294"/>
      <c r="G10" s="294"/>
      <c r="H10" s="294"/>
      <c r="I10" s="294"/>
      <c r="J10" s="294"/>
      <c r="K10" s="294"/>
      <c r="L10" s="294"/>
      <c r="M10" s="294"/>
      <c r="N10" s="294"/>
      <c r="O10" s="294"/>
    </row>
    <row r="11" spans="2:15" ht="9" customHeight="1" x14ac:dyDescent="0.25">
      <c r="B11" s="294"/>
      <c r="C11" s="294"/>
      <c r="D11" s="294"/>
      <c r="E11" s="294"/>
      <c r="F11" s="294"/>
      <c r="G11" s="294"/>
      <c r="H11" s="294"/>
      <c r="I11" s="294"/>
      <c r="J11" s="294"/>
      <c r="K11" s="294"/>
      <c r="L11" s="294"/>
      <c r="M11" s="294"/>
      <c r="N11" s="294"/>
      <c r="O11" s="294"/>
    </row>
    <row r="12" spans="2:15" x14ac:dyDescent="0.25">
      <c r="B12" s="294"/>
      <c r="C12" s="296"/>
      <c r="D12" s="297" t="s">
        <v>271</v>
      </c>
      <c r="E12" s="294"/>
      <c r="F12" s="294"/>
      <c r="G12" s="294"/>
      <c r="H12" s="302"/>
      <c r="I12" s="294"/>
      <c r="J12" s="294"/>
      <c r="K12" s="294"/>
      <c r="L12" s="294"/>
      <c r="M12" s="294"/>
      <c r="N12" s="294"/>
      <c r="O12" s="294"/>
    </row>
    <row r="13" spans="2:15" ht="9" customHeight="1" x14ac:dyDescent="0.25">
      <c r="B13" s="294"/>
      <c r="C13" s="294"/>
      <c r="D13" s="294"/>
      <c r="E13" s="294"/>
      <c r="F13" s="294"/>
      <c r="G13" s="294"/>
      <c r="H13" s="294"/>
      <c r="I13" s="294"/>
      <c r="J13" s="294"/>
      <c r="K13" s="294"/>
      <c r="L13" s="294"/>
      <c r="M13" s="294"/>
      <c r="N13" s="294"/>
      <c r="O13" s="294"/>
    </row>
    <row r="14" spans="2:15" x14ac:dyDescent="0.25">
      <c r="B14" s="294"/>
      <c r="C14" s="296"/>
      <c r="D14" s="297" t="s">
        <v>266</v>
      </c>
      <c r="E14" s="294"/>
      <c r="F14" s="294"/>
      <c r="G14" s="294"/>
      <c r="H14" s="299"/>
      <c r="I14" s="294"/>
      <c r="J14" s="294"/>
      <c r="K14" s="294"/>
      <c r="L14" s="294"/>
      <c r="M14" s="294"/>
      <c r="N14" s="294"/>
      <c r="O14" s="294"/>
    </row>
    <row r="15" spans="2:15" ht="9.9" customHeight="1" x14ac:dyDescent="0.25">
      <c r="B15" s="294"/>
      <c r="C15" s="294"/>
      <c r="D15" s="297"/>
      <c r="E15" s="294"/>
      <c r="F15" s="294"/>
      <c r="G15" s="294"/>
      <c r="H15" s="294"/>
      <c r="I15" s="294"/>
      <c r="J15" s="294"/>
      <c r="K15" s="294"/>
      <c r="L15" s="294"/>
      <c r="M15" s="294"/>
      <c r="N15" s="294"/>
      <c r="O15" s="294"/>
    </row>
    <row r="16" spans="2:15" x14ac:dyDescent="0.25">
      <c r="B16" s="294"/>
      <c r="C16" s="296"/>
      <c r="D16" s="300" t="s">
        <v>277</v>
      </c>
      <c r="E16" s="294"/>
      <c r="F16" s="294"/>
      <c r="G16" s="294"/>
      <c r="H16" s="294"/>
      <c r="I16" s="294"/>
      <c r="J16" s="294"/>
      <c r="K16" s="294"/>
      <c r="L16" s="294"/>
      <c r="M16" s="294"/>
      <c r="N16" s="294"/>
      <c r="O16" s="294"/>
    </row>
    <row r="17" spans="2:15" ht="9.9" customHeight="1" x14ac:dyDescent="0.25">
      <c r="B17" s="294"/>
      <c r="C17" s="294"/>
      <c r="D17" s="300"/>
      <c r="E17" s="294"/>
      <c r="F17" s="294"/>
      <c r="G17" s="294"/>
      <c r="H17" s="294"/>
      <c r="I17" s="294"/>
      <c r="J17" s="294"/>
      <c r="K17" s="294"/>
      <c r="L17" s="294"/>
      <c r="M17" s="294"/>
      <c r="N17" s="294"/>
      <c r="O17" s="294"/>
    </row>
    <row r="18" spans="2:15" x14ac:dyDescent="0.25">
      <c r="B18" s="294"/>
      <c r="C18" s="296"/>
      <c r="D18" s="297" t="s">
        <v>276</v>
      </c>
      <c r="E18" s="294"/>
      <c r="F18" s="294"/>
      <c r="G18" s="294"/>
      <c r="H18" s="294"/>
      <c r="I18" s="294"/>
      <c r="J18" s="294"/>
      <c r="K18" s="294"/>
      <c r="L18" s="294"/>
      <c r="M18" s="294"/>
      <c r="N18" s="294"/>
      <c r="O18" s="294"/>
    </row>
    <row r="19" spans="2:15" ht="9.9" customHeight="1" x14ac:dyDescent="0.25">
      <c r="B19" s="294"/>
      <c r="C19" s="294"/>
      <c r="D19" s="297"/>
      <c r="E19" s="294"/>
      <c r="F19" s="294"/>
      <c r="G19" s="294"/>
      <c r="H19" s="294"/>
      <c r="I19" s="294"/>
      <c r="J19" s="294"/>
      <c r="K19" s="294"/>
      <c r="L19" s="294"/>
      <c r="M19" s="294"/>
      <c r="N19" s="294"/>
      <c r="O19" s="294"/>
    </row>
    <row r="20" spans="2:15" x14ac:dyDescent="0.25">
      <c r="B20" s="294"/>
      <c r="C20" s="296"/>
      <c r="D20" s="297" t="s">
        <v>267</v>
      </c>
      <c r="E20" s="294"/>
      <c r="F20" s="294"/>
      <c r="G20" s="294"/>
      <c r="H20" s="294"/>
      <c r="I20" s="294"/>
      <c r="J20" s="294"/>
      <c r="K20" s="294"/>
      <c r="L20" s="294"/>
      <c r="M20" s="294"/>
      <c r="N20" s="294"/>
      <c r="O20" s="294"/>
    </row>
    <row r="21" spans="2:15" x14ac:dyDescent="0.25">
      <c r="E21" s="295" t="s">
        <v>272</v>
      </c>
    </row>
  </sheetData>
  <sheetProtection algorithmName="SHA-512" hashValue="5wgzrkPb7TxDh6/9JkQZWGnvFG9bECOFnEQxC2GKmrRPLOCK9Eng3Tn8El2hga5NYdffHDwjPbWdAA1OUbLauw==" saltValue="InQRa34l4TP8DyUFk3Z0aQ==" spinCount="100000" sheet="1" insertRows="0"/>
  <mergeCells count="1">
    <mergeCell ref="B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62"/>
  <sheetViews>
    <sheetView showGridLines="0" zoomScale="110" zoomScaleNormal="110" workbookViewId="0">
      <selection activeCell="N41" sqref="N41"/>
    </sheetView>
  </sheetViews>
  <sheetFormatPr defaultColWidth="9.109375" defaultRowHeight="13.8" x14ac:dyDescent="0.3"/>
  <cols>
    <col min="1" max="1" width="3.5546875" style="1" customWidth="1"/>
    <col min="2" max="2" width="7.109375" style="1" customWidth="1"/>
    <col min="3" max="3" width="9.109375" style="1" customWidth="1"/>
    <col min="4" max="4" width="12.6640625" style="1" customWidth="1"/>
    <col min="5" max="5" width="3.5546875" style="1" customWidth="1"/>
    <col min="6" max="6" width="24.88671875" style="1" customWidth="1"/>
    <col min="7" max="7" width="14.44140625" style="1" customWidth="1"/>
    <col min="8" max="8" width="3.5546875" style="1" customWidth="1"/>
    <col min="9" max="9" width="14.44140625" style="1" customWidth="1"/>
    <col min="10" max="10" width="3.5546875" style="1" customWidth="1"/>
    <col min="11" max="11" width="17" style="1" customWidth="1"/>
    <col min="12" max="12" width="3.5546875" style="1" customWidth="1"/>
    <col min="13" max="13" width="23.109375" style="1" customWidth="1"/>
    <col min="14" max="14" width="10.109375" style="1" bestFit="1" customWidth="1"/>
    <col min="15" max="15" width="34" style="1" customWidth="1"/>
    <col min="16" max="16" width="9.109375" style="1"/>
    <col min="17" max="17" width="23.33203125" style="1" bestFit="1" customWidth="1"/>
    <col min="18" max="18" width="9.109375" style="1"/>
    <col min="19" max="19" width="12.44140625" style="1" bestFit="1" customWidth="1"/>
    <col min="20" max="22" width="9.109375" style="1"/>
    <col min="23" max="23" width="13.6640625" style="1" bestFit="1" customWidth="1"/>
    <col min="24" max="16384" width="9.109375" style="1"/>
  </cols>
  <sheetData>
    <row r="1" spans="1:23" ht="23.4" customHeight="1" x14ac:dyDescent="0.3">
      <c r="A1" s="73" t="s">
        <v>110</v>
      </c>
      <c r="B1" s="91"/>
      <c r="C1" s="91"/>
      <c r="D1" s="91"/>
      <c r="E1" s="91"/>
      <c r="F1" s="91"/>
      <c r="M1" s="2"/>
    </row>
    <row r="2" spans="1:23" s="95" customFormat="1" ht="7.5" customHeight="1" thickBot="1" x14ac:dyDescent="0.3">
      <c r="A2" s="92"/>
      <c r="B2" s="93"/>
      <c r="C2" s="93"/>
      <c r="D2" s="93"/>
      <c r="E2" s="93"/>
      <c r="F2" s="93"/>
      <c r="G2" s="94"/>
      <c r="H2" s="94"/>
      <c r="I2" s="94"/>
      <c r="J2" s="94"/>
      <c r="K2" s="94"/>
      <c r="L2" s="94"/>
      <c r="M2" s="94"/>
    </row>
    <row r="3" spans="1:23" ht="8.1" customHeight="1" x14ac:dyDescent="0.3">
      <c r="A3" s="38"/>
      <c r="B3" s="96"/>
      <c r="C3" s="96"/>
      <c r="D3" s="96"/>
      <c r="E3" s="96"/>
      <c r="F3" s="96"/>
      <c r="G3" s="96"/>
      <c r="M3" s="2"/>
    </row>
    <row r="4" spans="1:23" ht="19.5" customHeight="1" x14ac:dyDescent="0.3">
      <c r="A4" s="389" t="s">
        <v>1</v>
      </c>
      <c r="B4" s="389"/>
      <c r="C4" s="389"/>
      <c r="D4" s="395"/>
      <c r="E4" s="395"/>
      <c r="F4" s="395"/>
      <c r="G4" s="395"/>
      <c r="H4" s="395"/>
      <c r="I4" s="395"/>
      <c r="J4" s="387" t="s">
        <v>133</v>
      </c>
      <c r="K4" s="387"/>
      <c r="L4" s="387"/>
      <c r="M4" s="349"/>
      <c r="O4" s="1" t="s">
        <v>259</v>
      </c>
    </row>
    <row r="5" spans="1:23" ht="19.5" customHeight="1" x14ac:dyDescent="0.3">
      <c r="A5" s="394" t="s">
        <v>26</v>
      </c>
      <c r="B5" s="394"/>
      <c r="C5" s="394"/>
      <c r="D5" s="395"/>
      <c r="E5" s="395"/>
      <c r="F5" s="395"/>
      <c r="G5" s="395"/>
      <c r="H5" s="395"/>
      <c r="I5" s="395"/>
      <c r="J5" s="387" t="s">
        <v>260</v>
      </c>
      <c r="K5" s="387"/>
      <c r="L5" s="387"/>
      <c r="M5" s="350"/>
    </row>
    <row r="6" spans="1:23" ht="19.5" customHeight="1" x14ac:dyDescent="0.3">
      <c r="A6" s="394" t="s">
        <v>0</v>
      </c>
      <c r="B6" s="394"/>
      <c r="C6" s="394"/>
      <c r="D6" s="396"/>
      <c r="E6" s="390"/>
      <c r="F6" s="390"/>
      <c r="G6" s="390"/>
      <c r="H6" s="390"/>
      <c r="I6" s="390"/>
      <c r="J6" s="387" t="s">
        <v>261</v>
      </c>
      <c r="K6" s="387"/>
      <c r="L6" s="387"/>
      <c r="M6" s="350"/>
    </row>
    <row r="7" spans="1:23" ht="19.5" customHeight="1" x14ac:dyDescent="0.3">
      <c r="A7" s="389" t="s">
        <v>36</v>
      </c>
      <c r="B7" s="389"/>
      <c r="C7" s="389"/>
      <c r="D7" s="390"/>
      <c r="E7" s="390"/>
      <c r="F7" s="390"/>
      <c r="G7" s="390"/>
      <c r="H7" s="390"/>
      <c r="I7" s="390"/>
      <c r="J7" s="76"/>
    </row>
    <row r="8" spans="1:23" ht="8.1" customHeight="1" x14ac:dyDescent="0.3"/>
    <row r="9" spans="1:23" ht="8.1" customHeight="1" x14ac:dyDescent="0.3"/>
    <row r="10" spans="1:23" ht="15" customHeight="1" x14ac:dyDescent="0.3">
      <c r="A10" s="45" t="s">
        <v>10</v>
      </c>
      <c r="B10" s="46" t="s">
        <v>20</v>
      </c>
      <c r="C10" s="46"/>
      <c r="D10" s="46"/>
      <c r="E10" s="46"/>
      <c r="F10" s="46"/>
      <c r="G10" s="46"/>
      <c r="H10" s="46"/>
      <c r="I10" s="46"/>
      <c r="J10" s="46"/>
      <c r="K10" s="46"/>
      <c r="L10" s="46"/>
      <c r="M10" s="46"/>
    </row>
    <row r="11" spans="1:23" ht="20.100000000000001" customHeight="1" x14ac:dyDescent="0.3">
      <c r="A11" s="9" t="s">
        <v>11</v>
      </c>
      <c r="B11" s="5" t="s">
        <v>30</v>
      </c>
      <c r="C11" s="3"/>
      <c r="D11" s="3"/>
      <c r="E11" s="3"/>
      <c r="F11" s="3"/>
      <c r="G11" s="273"/>
      <c r="H11" s="273"/>
      <c r="J11" s="3"/>
      <c r="K11" s="21"/>
      <c r="L11" s="3"/>
      <c r="M11" s="9" t="s">
        <v>19</v>
      </c>
      <c r="O11" s="185" t="s">
        <v>262</v>
      </c>
    </row>
    <row r="12" spans="1:23" ht="20.100000000000001" customHeight="1" x14ac:dyDescent="0.3">
      <c r="A12" s="9"/>
      <c r="B12" s="3" t="s">
        <v>237</v>
      </c>
      <c r="C12" s="3"/>
      <c r="D12" s="3"/>
      <c r="E12" s="3"/>
      <c r="F12" s="3"/>
      <c r="G12" s="273"/>
      <c r="H12" s="273"/>
      <c r="J12" s="3"/>
      <c r="K12" s="75">
        <v>0.1</v>
      </c>
      <c r="L12" s="7" t="s">
        <v>3</v>
      </c>
      <c r="M12" s="77">
        <f>SUM(K12*M17)</f>
        <v>0</v>
      </c>
      <c r="O12" s="184" t="s">
        <v>141</v>
      </c>
    </row>
    <row r="13" spans="1:23" ht="20.100000000000001" customHeight="1" x14ac:dyDescent="0.3">
      <c r="A13" s="9"/>
      <c r="B13" s="3" t="s">
        <v>178</v>
      </c>
      <c r="C13" s="3"/>
      <c r="D13" s="3"/>
      <c r="E13" s="3"/>
      <c r="F13" s="3"/>
      <c r="G13" s="273"/>
      <c r="H13" s="273"/>
      <c r="J13" s="3"/>
      <c r="K13" s="75">
        <v>0.1</v>
      </c>
      <c r="L13" s="7" t="s">
        <v>3</v>
      </c>
      <c r="M13" s="77">
        <f>SUM(K13*M17)</f>
        <v>0</v>
      </c>
      <c r="O13" s="186" t="s">
        <v>142</v>
      </c>
    </row>
    <row r="14" spans="1:23" ht="20.100000000000001" customHeight="1" x14ac:dyDescent="0.3">
      <c r="A14" s="9"/>
      <c r="B14" s="3" t="s">
        <v>179</v>
      </c>
      <c r="C14" s="3"/>
      <c r="D14" s="3"/>
      <c r="E14" s="3"/>
      <c r="F14" s="3"/>
      <c r="G14" s="273"/>
      <c r="H14" s="273"/>
      <c r="J14" s="3"/>
      <c r="K14" s="75">
        <v>0.4</v>
      </c>
      <c r="L14" s="7" t="s">
        <v>3</v>
      </c>
      <c r="M14" s="77">
        <f>SUM(K14*M17)</f>
        <v>0</v>
      </c>
      <c r="O14" s="187" t="s">
        <v>143</v>
      </c>
    </row>
    <row r="15" spans="1:23" ht="20.100000000000001" customHeight="1" x14ac:dyDescent="0.3">
      <c r="A15" s="9"/>
      <c r="B15" s="3" t="s">
        <v>180</v>
      </c>
      <c r="C15" s="3"/>
      <c r="D15" s="3"/>
      <c r="E15" s="3"/>
      <c r="G15" s="273"/>
      <c r="H15" s="273"/>
      <c r="J15" s="3"/>
      <c r="K15" s="75">
        <v>0.25</v>
      </c>
      <c r="L15" s="7" t="s">
        <v>3</v>
      </c>
      <c r="M15" s="77">
        <f>SUM(K15*M17)</f>
        <v>0</v>
      </c>
    </row>
    <row r="16" spans="1:23" ht="20.100000000000001" customHeight="1" x14ac:dyDescent="0.3">
      <c r="A16" s="9"/>
      <c r="B16" s="3" t="s">
        <v>109</v>
      </c>
      <c r="C16" s="3"/>
      <c r="D16" s="3"/>
      <c r="E16" s="3"/>
      <c r="F16" s="3"/>
      <c r="G16" s="273"/>
      <c r="H16" s="273"/>
      <c r="J16" s="3"/>
      <c r="K16" s="75">
        <v>0.15</v>
      </c>
      <c r="L16" s="7" t="s">
        <v>3</v>
      </c>
      <c r="M16" s="77">
        <f>M17-SUM(M12:M15)</f>
        <v>0</v>
      </c>
      <c r="W16" s="159"/>
    </row>
    <row r="17" spans="1:15" ht="14.25" customHeight="1" x14ac:dyDescent="0.3">
      <c r="A17" s="9"/>
      <c r="B17" s="391" t="s">
        <v>25</v>
      </c>
      <c r="C17" s="391"/>
      <c r="D17" s="391"/>
      <c r="E17" s="391"/>
      <c r="F17" s="391"/>
      <c r="G17" s="391"/>
      <c r="H17" s="4"/>
      <c r="I17" s="4"/>
      <c r="J17" s="4"/>
      <c r="K17" s="55" t="s">
        <v>18</v>
      </c>
      <c r="L17" s="56" t="s">
        <v>3</v>
      </c>
      <c r="M17" s="54"/>
      <c r="N17" s="264"/>
    </row>
    <row r="18" spans="1:15" ht="7.5" customHeight="1" x14ac:dyDescent="0.3">
      <c r="A18" s="9"/>
      <c r="B18" s="5"/>
      <c r="C18" s="6"/>
      <c r="D18" s="3"/>
      <c r="E18" s="3"/>
      <c r="F18" s="3"/>
      <c r="G18" s="3"/>
      <c r="H18" s="3"/>
      <c r="I18" s="3"/>
      <c r="J18" s="3"/>
      <c r="K18" s="3"/>
      <c r="L18" s="3"/>
      <c r="M18" s="3"/>
    </row>
    <row r="19" spans="1:15" ht="20.100000000000001" customHeight="1" x14ac:dyDescent="0.3">
      <c r="A19" s="9" t="s">
        <v>12</v>
      </c>
      <c r="B19" s="5" t="s">
        <v>107</v>
      </c>
      <c r="C19" s="6"/>
      <c r="D19" s="3"/>
      <c r="E19" s="3"/>
      <c r="F19" s="3"/>
      <c r="G19" s="3"/>
      <c r="H19" s="3"/>
      <c r="I19" s="3"/>
      <c r="J19" s="3"/>
      <c r="K19" s="9" t="s">
        <v>38</v>
      </c>
      <c r="L19" s="10" t="s">
        <v>3</v>
      </c>
      <c r="M19" s="78">
        <f>SUM('ExA.1 PreCon Personnel $'!N41)</f>
        <v>0</v>
      </c>
    </row>
    <row r="20" spans="1:15" ht="7.5" customHeight="1" x14ac:dyDescent="0.3">
      <c r="A20" s="7"/>
      <c r="B20" s="3"/>
      <c r="C20" s="3"/>
      <c r="D20" s="3"/>
      <c r="E20" s="3"/>
      <c r="F20" s="3"/>
      <c r="G20" s="7"/>
      <c r="H20" s="7"/>
      <c r="I20" s="8"/>
      <c r="J20" s="3"/>
      <c r="K20" s="9"/>
      <c r="L20" s="10"/>
      <c r="M20" s="39"/>
    </row>
    <row r="21" spans="1:15" ht="20.100000000000001" customHeight="1" x14ac:dyDescent="0.3">
      <c r="A21" s="9" t="s">
        <v>13</v>
      </c>
      <c r="B21" s="5" t="s">
        <v>108</v>
      </c>
      <c r="C21" s="3"/>
      <c r="D21" s="3"/>
      <c r="E21" s="3"/>
      <c r="F21" s="3"/>
      <c r="G21" s="11"/>
      <c r="H21" s="11"/>
      <c r="I21" s="8"/>
      <c r="J21" s="3"/>
      <c r="K21" s="9" t="s">
        <v>9</v>
      </c>
      <c r="L21" s="10" t="s">
        <v>3</v>
      </c>
      <c r="M21" s="78">
        <f>SUM('ExB PreCon Reimb'!D24)</f>
        <v>0</v>
      </c>
    </row>
    <row r="22" spans="1:15" ht="7.5" customHeight="1" x14ac:dyDescent="0.3">
      <c r="A22" s="3"/>
      <c r="B22" s="3"/>
      <c r="C22" s="3"/>
      <c r="D22" s="3"/>
      <c r="E22" s="3"/>
      <c r="F22" s="3"/>
      <c r="G22" s="3"/>
      <c r="H22" s="3"/>
      <c r="I22" s="3"/>
      <c r="J22" s="3"/>
      <c r="K22" s="3"/>
      <c r="L22" s="3"/>
      <c r="M22" s="3"/>
    </row>
    <row r="23" spans="1:15" ht="20.100000000000001" customHeight="1" thickBot="1" x14ac:dyDescent="0.35">
      <c r="A23" s="63" t="s">
        <v>24</v>
      </c>
      <c r="B23" s="64"/>
      <c r="C23" s="64"/>
      <c r="D23" s="64"/>
      <c r="E23" s="64"/>
      <c r="F23" s="64"/>
      <c r="G23" s="72" t="s">
        <v>120</v>
      </c>
      <c r="H23" s="61" t="s">
        <v>6</v>
      </c>
      <c r="I23" s="72" t="s">
        <v>38</v>
      </c>
      <c r="J23" s="65" t="s">
        <v>6</v>
      </c>
      <c r="K23" s="72" t="s">
        <v>9</v>
      </c>
      <c r="L23" s="65" t="s">
        <v>3</v>
      </c>
      <c r="M23" s="9" t="s">
        <v>22</v>
      </c>
    </row>
    <row r="24" spans="1:15" s="12" customFormat="1" ht="15.75" customHeight="1" thickTop="1" thickBot="1" x14ac:dyDescent="0.3">
      <c r="A24" s="7"/>
      <c r="F24" s="13"/>
      <c r="G24" s="278">
        <f>M17</f>
        <v>0</v>
      </c>
      <c r="H24" s="14"/>
      <c r="I24" s="278">
        <f>M19</f>
        <v>0</v>
      </c>
      <c r="J24" s="7"/>
      <c r="K24" s="278">
        <f>M21</f>
        <v>0</v>
      </c>
      <c r="L24" s="7"/>
      <c r="M24" s="83">
        <f>G24+I24+K24</f>
        <v>0</v>
      </c>
    </row>
    <row r="25" spans="1:15" ht="7.5" customHeight="1" thickTop="1" x14ac:dyDescent="0.3">
      <c r="A25" s="7"/>
      <c r="F25" s="3"/>
      <c r="G25" s="3"/>
      <c r="H25" s="3"/>
      <c r="I25" s="3"/>
      <c r="J25" s="3"/>
      <c r="K25" s="3"/>
      <c r="L25" s="3"/>
    </row>
    <row r="26" spans="1:15" ht="15" customHeight="1" x14ac:dyDescent="0.3">
      <c r="A26" s="45" t="s">
        <v>14</v>
      </c>
      <c r="B26" s="392" t="s">
        <v>39</v>
      </c>
      <c r="C26" s="392"/>
      <c r="D26" s="392"/>
      <c r="E26" s="392"/>
      <c r="F26" s="392"/>
      <c r="G26" s="392"/>
      <c r="H26" s="392"/>
      <c r="I26" s="392"/>
      <c r="J26" s="392"/>
      <c r="K26" s="392"/>
      <c r="L26" s="392"/>
      <c r="M26" s="392"/>
    </row>
    <row r="27" spans="1:15" ht="17.25" customHeight="1" x14ac:dyDescent="0.3">
      <c r="A27" s="9" t="s">
        <v>11</v>
      </c>
      <c r="B27" s="5" t="s">
        <v>117</v>
      </c>
      <c r="C27" s="5"/>
      <c r="D27" s="3"/>
      <c r="E27" s="3"/>
      <c r="F27" s="3"/>
      <c r="G27" s="3"/>
      <c r="H27" s="3"/>
      <c r="I27" s="270" t="e">
        <f>M27/M4</f>
        <v>#DIV/0!</v>
      </c>
      <c r="K27" s="19" t="s">
        <v>15</v>
      </c>
      <c r="L27" s="10" t="s">
        <v>3</v>
      </c>
      <c r="M27" s="78">
        <f>'ExA.2 Construction Personnel $'!DK44</f>
        <v>0</v>
      </c>
    </row>
    <row r="28" spans="1:15" ht="17.25" customHeight="1" x14ac:dyDescent="0.3">
      <c r="A28" s="7"/>
      <c r="B28" s="16"/>
      <c r="C28" s="16"/>
      <c r="D28" s="16"/>
      <c r="E28" s="16"/>
      <c r="F28" s="16"/>
      <c r="G28" s="17"/>
      <c r="H28" s="17"/>
      <c r="I28" s="19"/>
      <c r="J28" s="10"/>
      <c r="K28" s="379" t="s">
        <v>283</v>
      </c>
      <c r="M28" s="39"/>
    </row>
    <row r="29" spans="1:15" ht="17.25" customHeight="1" x14ac:dyDescent="0.3">
      <c r="A29" s="9" t="s">
        <v>12</v>
      </c>
      <c r="B29" s="5" t="s">
        <v>121</v>
      </c>
      <c r="C29" s="16"/>
      <c r="D29" s="16"/>
      <c r="E29" s="16"/>
      <c r="F29" s="16"/>
      <c r="G29" s="20"/>
      <c r="H29" s="20"/>
      <c r="I29" s="84" t="str">
        <f>IF(M4="","",K29/M4)</f>
        <v/>
      </c>
      <c r="J29" s="10"/>
      <c r="K29" s="378">
        <f>'ExC Gen Cond'!E33</f>
        <v>0</v>
      </c>
      <c r="M29" s="78">
        <f>SUM('ExC Gen Cond'!E33+'ExC Gen Cond'!F33)</f>
        <v>0</v>
      </c>
    </row>
    <row r="30" spans="1:15" ht="7.5" customHeight="1" x14ac:dyDescent="0.3">
      <c r="A30" s="9"/>
      <c r="B30" s="5"/>
      <c r="C30" s="16"/>
      <c r="D30" s="16"/>
      <c r="E30" s="16"/>
      <c r="F30" s="16"/>
      <c r="G30" s="20"/>
      <c r="H30" s="20"/>
      <c r="I30" s="18"/>
      <c r="J30" s="16"/>
      <c r="K30" s="89"/>
      <c r="L30" s="90"/>
      <c r="M30" s="39"/>
    </row>
    <row r="31" spans="1:15" ht="19.5" customHeight="1" thickBot="1" x14ac:dyDescent="0.35">
      <c r="A31" s="9" t="s">
        <v>13</v>
      </c>
      <c r="B31" s="5" t="s">
        <v>131</v>
      </c>
      <c r="C31" s="16"/>
      <c r="D31" s="16"/>
      <c r="E31" s="16"/>
      <c r="F31" s="16"/>
      <c r="I31" s="53" t="s">
        <v>27</v>
      </c>
      <c r="J31" s="17" t="s">
        <v>2</v>
      </c>
      <c r="K31" s="21" t="s">
        <v>135</v>
      </c>
      <c r="L31" s="37" t="s">
        <v>3</v>
      </c>
      <c r="M31" s="19" t="s">
        <v>119</v>
      </c>
      <c r="N31" s="3"/>
      <c r="O31" s="97"/>
    </row>
    <row r="32" spans="1:15" ht="14.25" customHeight="1" thickBot="1" x14ac:dyDescent="0.35">
      <c r="A32" s="16"/>
      <c r="B32" s="274"/>
      <c r="C32" s="274"/>
      <c r="D32" s="274"/>
      <c r="E32" s="274"/>
      <c r="F32" s="274"/>
      <c r="I32" s="51"/>
      <c r="J32" s="16"/>
      <c r="K32" s="80" t="str">
        <f>IF(M4="","",(M56+M29+M27))</f>
        <v/>
      </c>
      <c r="L32" s="16"/>
      <c r="M32" s="82" t="str">
        <f>IF(M4="","",I32*K32)</f>
        <v/>
      </c>
      <c r="N32" s="3"/>
      <c r="O32" s="3"/>
    </row>
    <row r="33" spans="1:15" ht="7.5" customHeight="1" x14ac:dyDescent="0.3">
      <c r="A33" s="16"/>
      <c r="B33" s="274"/>
      <c r="C33" s="274"/>
      <c r="D33" s="274"/>
      <c r="E33" s="274"/>
      <c r="F33" s="274"/>
      <c r="G33" s="59"/>
      <c r="H33" s="16"/>
      <c r="I33" s="57"/>
      <c r="J33" s="16"/>
      <c r="K33" s="58"/>
      <c r="N33" s="3"/>
      <c r="O33" s="3"/>
    </row>
    <row r="34" spans="1:15" ht="20.100000000000001" customHeight="1" thickBot="1" x14ac:dyDescent="0.35">
      <c r="A34" s="9" t="s">
        <v>251</v>
      </c>
      <c r="B34" s="5" t="s">
        <v>132</v>
      </c>
      <c r="C34" s="16"/>
      <c r="D34" s="16"/>
      <c r="E34" s="16"/>
      <c r="F34" s="16"/>
      <c r="G34" s="16"/>
      <c r="H34" s="16"/>
      <c r="I34" s="52" t="s">
        <v>37</v>
      </c>
      <c r="J34" s="17" t="s">
        <v>2</v>
      </c>
      <c r="K34" s="21" t="s">
        <v>136</v>
      </c>
      <c r="L34" s="37" t="s">
        <v>3</v>
      </c>
      <c r="M34" s="19" t="s">
        <v>21</v>
      </c>
      <c r="N34" s="3"/>
      <c r="O34" s="97"/>
    </row>
    <row r="35" spans="1:15" ht="15.75" customHeight="1" thickBot="1" x14ac:dyDescent="0.35">
      <c r="A35" s="16"/>
      <c r="B35" s="393" t="s">
        <v>25</v>
      </c>
      <c r="C35" s="393"/>
      <c r="D35" s="393"/>
      <c r="E35" s="393"/>
      <c r="F35" s="393"/>
      <c r="G35" s="393"/>
      <c r="H35" s="16"/>
      <c r="I35" s="51"/>
      <c r="J35" s="16"/>
      <c r="K35" s="80" t="str">
        <f>IF(M4="","",(M56+M29+M27+M32))</f>
        <v/>
      </c>
      <c r="L35" s="16"/>
      <c r="M35" s="82" t="str">
        <f>IF(M4="","",I35*K35)</f>
        <v/>
      </c>
    </row>
    <row r="36" spans="1:15" ht="7.5" customHeight="1" x14ac:dyDescent="0.3">
      <c r="A36" s="16"/>
      <c r="B36" s="16"/>
      <c r="C36" s="16"/>
      <c r="D36" s="16"/>
      <c r="E36" s="16"/>
      <c r="F36" s="16"/>
      <c r="G36" s="16"/>
      <c r="H36" s="16"/>
      <c r="I36" s="16"/>
      <c r="J36" s="16"/>
      <c r="K36" s="16"/>
      <c r="L36" s="16"/>
      <c r="M36" s="16"/>
    </row>
    <row r="37" spans="1:15" ht="20.100000000000001" customHeight="1" thickBot="1" x14ac:dyDescent="0.35">
      <c r="A37" s="60" t="s">
        <v>35</v>
      </c>
      <c r="B37" s="42"/>
      <c r="C37" s="42"/>
      <c r="D37" s="42"/>
      <c r="E37" s="42"/>
      <c r="F37" s="42"/>
      <c r="G37" s="69"/>
      <c r="H37" s="61"/>
      <c r="I37" s="69"/>
      <c r="J37" s="61"/>
      <c r="K37" s="69" t="s">
        <v>128</v>
      </c>
      <c r="L37" s="62" t="s">
        <v>3</v>
      </c>
      <c r="M37" s="19" t="s">
        <v>23</v>
      </c>
    </row>
    <row r="38" spans="1:15" ht="15.75" customHeight="1" thickTop="1" thickBot="1" x14ac:dyDescent="0.35">
      <c r="A38" s="17"/>
      <c r="B38" s="50" t="s">
        <v>129</v>
      </c>
      <c r="C38" s="25"/>
      <c r="D38" s="25"/>
      <c r="E38" s="25"/>
      <c r="F38" s="26"/>
      <c r="G38" s="48"/>
      <c r="H38" s="27"/>
      <c r="I38" s="48"/>
      <c r="J38" s="17"/>
      <c r="K38" s="48"/>
      <c r="L38" s="17"/>
      <c r="M38" s="83" t="str">
        <f>IF(M4="","$0",M27+M29+M32+M35)</f>
        <v>$0</v>
      </c>
    </row>
    <row r="39" spans="1:15" ht="7.5" customHeight="1" thickTop="1" x14ac:dyDescent="0.25">
      <c r="A39" s="17"/>
      <c r="B39" s="25"/>
      <c r="C39" s="25"/>
      <c r="D39" s="25"/>
      <c r="E39" s="25"/>
      <c r="F39" s="26"/>
      <c r="G39" s="48"/>
      <c r="H39" s="27"/>
      <c r="I39" s="48"/>
      <c r="J39" s="17"/>
      <c r="K39" s="48"/>
      <c r="L39" s="17"/>
      <c r="M39" s="49"/>
    </row>
    <row r="40" spans="1:15" ht="20.100000000000001" customHeight="1" x14ac:dyDescent="0.3">
      <c r="A40" s="24" t="s">
        <v>138</v>
      </c>
      <c r="B40" s="28"/>
      <c r="C40" s="28"/>
      <c r="D40" s="28"/>
      <c r="E40" s="28"/>
      <c r="G40" s="29"/>
      <c r="H40" s="30"/>
      <c r="I40" s="44"/>
      <c r="J40" s="28"/>
      <c r="K40" s="28"/>
      <c r="L40" s="28"/>
      <c r="M40" s="31"/>
    </row>
    <row r="41" spans="1:15" ht="19.5" customHeight="1" thickBot="1" x14ac:dyDescent="0.35">
      <c r="A41" s="24"/>
      <c r="B41" s="5" t="s">
        <v>28</v>
      </c>
      <c r="C41" s="6"/>
      <c r="E41" s="15"/>
      <c r="H41" s="28"/>
      <c r="K41" s="21" t="s">
        <v>111</v>
      </c>
      <c r="L41" s="16"/>
      <c r="M41" s="19" t="s">
        <v>112</v>
      </c>
    </row>
    <row r="42" spans="1:15" ht="14.85" customHeight="1" thickBot="1" x14ac:dyDescent="0.35">
      <c r="A42" s="24"/>
      <c r="B42" s="274" t="s">
        <v>113</v>
      </c>
      <c r="E42" s="40"/>
      <c r="H42" s="28"/>
      <c r="K42" s="85"/>
      <c r="L42" s="22"/>
      <c r="M42" s="86"/>
    </row>
    <row r="43" spans="1:15" ht="7.5" customHeight="1" x14ac:dyDescent="0.3">
      <c r="A43" s="24"/>
      <c r="B43" s="274"/>
      <c r="E43" s="40"/>
      <c r="H43" s="28"/>
      <c r="K43" s="98"/>
      <c r="L43" s="30"/>
      <c r="M43" s="99"/>
    </row>
    <row r="44" spans="1:15" ht="15.75" customHeight="1" x14ac:dyDescent="0.3">
      <c r="A44" s="9"/>
      <c r="B44" s="24" t="s">
        <v>126</v>
      </c>
      <c r="C44" s="16"/>
      <c r="D44" s="16"/>
      <c r="E44" s="16"/>
      <c r="F44" s="16"/>
      <c r="G44" s="20"/>
      <c r="H44" s="20"/>
      <c r="I44" s="18"/>
      <c r="J44" s="16"/>
      <c r="K44" s="89"/>
      <c r="L44" s="90"/>
      <c r="M44" s="74" t="s">
        <v>68</v>
      </c>
    </row>
    <row r="45" spans="1:15" ht="7.5" customHeight="1" x14ac:dyDescent="0.3">
      <c r="A45" s="9"/>
      <c r="B45" s="5"/>
      <c r="C45" s="16"/>
      <c r="D45" s="16"/>
      <c r="E45" s="16"/>
      <c r="F45" s="16"/>
      <c r="G45" s="20"/>
      <c r="H45" s="20"/>
      <c r="I45" s="18"/>
      <c r="J45" s="16"/>
      <c r="K45" s="89"/>
      <c r="L45" s="90"/>
      <c r="M45" s="39"/>
    </row>
    <row r="46" spans="1:15" ht="20.25" customHeight="1" thickBot="1" x14ac:dyDescent="0.35">
      <c r="A46" s="24"/>
      <c r="B46" s="6" t="s">
        <v>32</v>
      </c>
      <c r="C46" s="274"/>
      <c r="E46" s="40"/>
      <c r="H46" s="28"/>
      <c r="I46" s="52" t="s">
        <v>34</v>
      </c>
      <c r="J46" s="17" t="s">
        <v>2</v>
      </c>
      <c r="K46" s="21" t="s">
        <v>17</v>
      </c>
      <c r="L46" s="37" t="s">
        <v>3</v>
      </c>
      <c r="M46" s="19" t="s">
        <v>4</v>
      </c>
    </row>
    <row r="47" spans="1:15" ht="14.85" customHeight="1" thickBot="1" x14ac:dyDescent="0.35">
      <c r="A47" s="24"/>
      <c r="B47" s="162" t="s">
        <v>33</v>
      </c>
      <c r="E47" s="40"/>
      <c r="H47" s="28"/>
      <c r="I47" s="51"/>
      <c r="J47" s="163"/>
      <c r="K47" s="80" t="str">
        <f>IF(M4="","",(M56))</f>
        <v/>
      </c>
      <c r="L47" s="164"/>
      <c r="M47" s="81" t="str">
        <f>IF(M4="","",I47*K47)</f>
        <v/>
      </c>
    </row>
    <row r="48" spans="1:15" ht="19.5" customHeight="1" x14ac:dyDescent="0.3">
      <c r="A48" s="24"/>
      <c r="B48" s="5" t="s">
        <v>86</v>
      </c>
      <c r="C48" s="6"/>
      <c r="E48" s="15"/>
      <c r="H48" s="28"/>
      <c r="K48" s="21"/>
      <c r="L48" s="16"/>
      <c r="M48" s="21" t="s">
        <v>238</v>
      </c>
    </row>
    <row r="49" spans="1:19" ht="14.85" customHeight="1" x14ac:dyDescent="0.3">
      <c r="A49" s="24"/>
      <c r="C49" s="274" t="s">
        <v>87</v>
      </c>
      <c r="E49" s="40"/>
      <c r="H49" s="28"/>
      <c r="L49" s="22"/>
      <c r="M49" s="74"/>
    </row>
    <row r="50" spans="1:19" ht="9.9" customHeight="1" x14ac:dyDescent="0.3">
      <c r="A50" s="23"/>
      <c r="B50" s="23"/>
      <c r="C50" s="23"/>
      <c r="D50" s="23"/>
      <c r="E50" s="23"/>
      <c r="F50" s="16"/>
      <c r="G50" s="16"/>
      <c r="H50" s="16"/>
      <c r="I50" s="16"/>
      <c r="J50" s="16"/>
      <c r="K50" s="16"/>
      <c r="L50" s="16"/>
      <c r="M50" s="23"/>
    </row>
    <row r="51" spans="1:19" ht="15" customHeight="1" x14ac:dyDescent="0.3">
      <c r="A51" s="46" t="s">
        <v>134</v>
      </c>
      <c r="B51" s="47"/>
      <c r="C51" s="47"/>
      <c r="D51" s="47"/>
      <c r="E51" s="47"/>
      <c r="F51" s="47"/>
      <c r="G51" s="47"/>
      <c r="H51" s="47"/>
      <c r="I51" s="47"/>
      <c r="J51" s="47"/>
      <c r="K51" s="47"/>
      <c r="L51" s="47"/>
      <c r="M51" s="47"/>
    </row>
    <row r="52" spans="1:19" ht="20.100000000000001" customHeight="1" thickBot="1" x14ac:dyDescent="0.35">
      <c r="A52" s="42"/>
      <c r="B52" s="64"/>
      <c r="C52" s="42"/>
      <c r="D52" s="62"/>
      <c r="E52" s="62"/>
      <c r="F52" s="60"/>
      <c r="G52" s="66"/>
      <c r="H52" s="67"/>
      <c r="I52" s="70" t="s">
        <v>7</v>
      </c>
      <c r="J52" s="62" t="s">
        <v>6</v>
      </c>
      <c r="K52" s="71" t="s">
        <v>8</v>
      </c>
      <c r="L52" s="62" t="s">
        <v>3</v>
      </c>
      <c r="M52" s="32" t="s">
        <v>31</v>
      </c>
    </row>
    <row r="53" spans="1:19" ht="20.100000000000001" customHeight="1" thickTop="1" thickBot="1" x14ac:dyDescent="0.3">
      <c r="A53" s="23"/>
      <c r="B53" s="68" t="s">
        <v>29</v>
      </c>
      <c r="C53" s="33"/>
      <c r="D53" s="34"/>
      <c r="E53" s="34"/>
      <c r="F53" s="34"/>
      <c r="G53" s="35"/>
      <c r="H53" s="35"/>
      <c r="I53" s="278">
        <f>M24</f>
        <v>0</v>
      </c>
      <c r="J53" s="36"/>
      <c r="K53" s="278" t="str">
        <f>M38</f>
        <v>$0</v>
      </c>
      <c r="L53" s="37" t="s">
        <v>3</v>
      </c>
      <c r="M53" s="79">
        <f>I53+K53</f>
        <v>0</v>
      </c>
      <c r="O53" s="161"/>
    </row>
    <row r="54" spans="1:19" ht="8.1" customHeight="1" thickTop="1" thickBot="1" x14ac:dyDescent="0.25">
      <c r="A54" s="41"/>
      <c r="B54" s="42"/>
      <c r="C54" s="42"/>
      <c r="D54" s="42"/>
      <c r="E54" s="42"/>
      <c r="F54" s="42"/>
      <c r="G54" s="42"/>
      <c r="H54" s="42"/>
      <c r="I54" s="42"/>
      <c r="J54" s="42"/>
      <c r="K54" s="42"/>
      <c r="L54" s="42"/>
      <c r="M54" s="43"/>
    </row>
    <row r="55" spans="1:19" ht="8.1" customHeight="1" x14ac:dyDescent="0.2">
      <c r="A55" s="154"/>
      <c r="B55" s="16"/>
      <c r="C55" s="16"/>
      <c r="D55" s="16"/>
      <c r="E55" s="16"/>
      <c r="F55" s="16"/>
      <c r="G55" s="16"/>
      <c r="H55" s="16"/>
      <c r="I55" s="16"/>
      <c r="J55" s="16"/>
      <c r="K55" s="16"/>
      <c r="L55" s="16"/>
      <c r="M55" s="155"/>
    </row>
    <row r="56" spans="1:19" ht="21" customHeight="1" x14ac:dyDescent="0.2">
      <c r="A56" s="154"/>
      <c r="B56" s="16"/>
      <c r="C56" s="16"/>
      <c r="D56" s="16"/>
      <c r="E56" s="16"/>
      <c r="F56" s="16"/>
      <c r="G56" s="16"/>
      <c r="H56" s="16"/>
      <c r="I56" s="16"/>
      <c r="J56" s="16"/>
      <c r="K56" s="156" t="s">
        <v>252</v>
      </c>
      <c r="L56" s="16"/>
      <c r="M56" s="157" t="str">
        <f>IF(M4="","",M4*(1/(1+(I32*(1+I35)+I35))-(I27+I29)))</f>
        <v/>
      </c>
      <c r="N56" s="160"/>
      <c r="O56" s="268"/>
      <c r="Q56" s="269"/>
      <c r="S56" s="264"/>
    </row>
    <row r="57" spans="1:19" ht="7.5" customHeight="1" x14ac:dyDescent="0.2">
      <c r="A57" s="154"/>
      <c r="B57" s="16"/>
      <c r="C57" s="16"/>
      <c r="D57" s="16"/>
      <c r="E57" s="16"/>
      <c r="F57" s="16"/>
      <c r="G57" s="16"/>
      <c r="H57" s="16"/>
      <c r="I57" s="16"/>
      <c r="J57" s="16"/>
      <c r="K57" s="156"/>
      <c r="L57" s="16"/>
      <c r="M57" s="158"/>
    </row>
    <row r="58" spans="1:19" ht="21" customHeight="1" x14ac:dyDescent="0.2">
      <c r="A58" s="154"/>
      <c r="B58" s="16"/>
      <c r="C58" s="16"/>
      <c r="D58" s="16"/>
      <c r="E58" s="16"/>
      <c r="F58" s="16"/>
      <c r="G58" s="156"/>
      <c r="H58" s="16"/>
      <c r="I58" s="16"/>
      <c r="J58" s="16"/>
      <c r="K58" s="275" t="s">
        <v>137</v>
      </c>
      <c r="L58" s="16"/>
      <c r="M58" s="157" t="str">
        <f>IF(M4="","",M53+M56-M29+K29)</f>
        <v/>
      </c>
      <c r="O58" s="269"/>
      <c r="S58" s="264"/>
    </row>
    <row r="60" spans="1:19" ht="14.4" x14ac:dyDescent="0.3">
      <c r="B60" s="6" t="s">
        <v>118</v>
      </c>
      <c r="C60" s="87"/>
      <c r="E60" s="87"/>
      <c r="F60" s="87"/>
      <c r="G60" s="87"/>
      <c r="H60" s="87"/>
      <c r="I60" s="87"/>
      <c r="J60" s="87"/>
      <c r="K60" s="87"/>
    </row>
    <row r="61" spans="1:19" ht="43.5" customHeight="1" x14ac:dyDescent="0.3">
      <c r="B61" s="6"/>
      <c r="C61" s="388" t="s">
        <v>127</v>
      </c>
      <c r="D61" s="388"/>
      <c r="E61" s="388"/>
      <c r="F61" s="388"/>
      <c r="G61" s="388"/>
      <c r="H61" s="388"/>
      <c r="I61" s="388"/>
      <c r="J61" s="388"/>
      <c r="K61" s="388"/>
      <c r="L61" s="388"/>
      <c r="M61" s="388"/>
      <c r="O61" s="100"/>
    </row>
    <row r="62" spans="1:19" ht="17.25" customHeight="1" x14ac:dyDescent="0.3">
      <c r="B62" s="101"/>
      <c r="C62" s="388"/>
      <c r="D62" s="388"/>
      <c r="E62" s="388"/>
      <c r="F62" s="388"/>
      <c r="G62" s="388"/>
      <c r="H62" s="388"/>
      <c r="I62" s="388"/>
      <c r="J62" s="388"/>
      <c r="K62" s="388"/>
      <c r="L62" s="388"/>
    </row>
  </sheetData>
  <sheetProtection algorithmName="SHA-512" hashValue="95qZhzHitxJphdEor3SARs5xqYqjpKNvLuzkYJw378dB9WAhumD/Msfnb7pLinB/10FUu6sSMfKLh7MpVMoBxg==" saltValue="vLcS01udO0lGrA1P7JO4PQ==" spinCount="100000" sheet="1" objects="1" scenarios="1"/>
  <protectedRanges>
    <protectedRange algorithmName="SHA-512" hashValue="LpjUV5EdPFwn54UQ4nN1MOaS054vwckkeehjhk+TgWt8LYGVY/MFPmk3rqDobgzogxGssG4m+fq2vxNSaLzyOw==" saltValue="LGnOv4DoxeWOGHbaS8XcLA==" spinCount="100000" sqref="M4:M6" name="PM Editable Range"/>
    <protectedRange algorithmName="SHA-512" hashValue="bCPPk8Hl2x+N/UFE3up40+pxGXvvsZJ5U0aSY4/reS1i+o/EMVK5V+34cLhTFqptzmLybBU7VC8dk67NcIgZqA==" saltValue="2UfkVYSpWVgVTrGnZlZlYA==" spinCount="100000" sqref="D4:I5" name="PM Editable Range2"/>
  </protectedRanges>
  <mergeCells count="16">
    <mergeCell ref="J5:L5"/>
    <mergeCell ref="J6:L6"/>
    <mergeCell ref="C62:L62"/>
    <mergeCell ref="A4:C4"/>
    <mergeCell ref="J4:L4"/>
    <mergeCell ref="A7:C7"/>
    <mergeCell ref="D7:I7"/>
    <mergeCell ref="C61:M61"/>
    <mergeCell ref="B17:G17"/>
    <mergeCell ref="B26:M26"/>
    <mergeCell ref="B35:G35"/>
    <mergeCell ref="A5:C5"/>
    <mergeCell ref="A6:C6"/>
    <mergeCell ref="D4:I4"/>
    <mergeCell ref="D5:I5"/>
    <mergeCell ref="D6:I6"/>
  </mergeCells>
  <printOptions horizontalCentered="1"/>
  <pageMargins left="0.5" right="0.5" top="0.5" bottom="0.5" header="0.5" footer="0.5"/>
  <pageSetup scale="68" orientation="portrait" r:id="rId1"/>
  <headerFooter>
    <oddFooter>&amp;L0120_CMR_Best_Value_Rating_Form V07.2016</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6"/>
  <sheetViews>
    <sheetView showGridLines="0" zoomScale="80" zoomScaleNormal="80" workbookViewId="0">
      <selection activeCell="G10" sqref="G10:I10"/>
    </sheetView>
  </sheetViews>
  <sheetFormatPr defaultColWidth="9.109375" defaultRowHeight="14.4" x14ac:dyDescent="0.3"/>
  <cols>
    <col min="1" max="1" width="5.33203125" style="87" customWidth="1"/>
    <col min="2" max="2" width="25.6640625" style="87" customWidth="1"/>
    <col min="3" max="3" width="5.33203125" style="87" customWidth="1"/>
    <col min="4" max="4" width="23" style="87" customWidth="1"/>
    <col min="5" max="5" width="10.6640625" style="87" customWidth="1"/>
    <col min="6" max="6" width="15.6640625" style="87" customWidth="1"/>
    <col min="7" max="7" width="3.33203125" style="87" customWidth="1"/>
    <col min="8" max="8" width="12.6640625" style="87" customWidth="1"/>
    <col min="9" max="9" width="3.33203125" style="87" customWidth="1"/>
    <col min="10" max="10" width="17.6640625" style="87" customWidth="1"/>
    <col min="11" max="11" width="9.109375" style="87"/>
    <col min="12" max="12" width="22.6640625" style="87" bestFit="1" customWidth="1"/>
    <col min="13" max="16384" width="9.109375" style="87"/>
  </cols>
  <sheetData>
    <row r="1" spans="1:12" ht="21" x14ac:dyDescent="0.4">
      <c r="A1" s="444" t="s">
        <v>40</v>
      </c>
      <c r="B1" s="444"/>
      <c r="C1" s="444"/>
      <c r="D1" s="444"/>
      <c r="E1" s="444"/>
      <c r="F1" s="444"/>
      <c r="G1" s="95"/>
      <c r="H1" s="102"/>
      <c r="I1" s="102"/>
      <c r="J1" s="102"/>
    </row>
    <row r="2" spans="1:12" ht="7.5" customHeight="1" thickBot="1" x14ac:dyDescent="0.35">
      <c r="A2" s="445"/>
      <c r="B2" s="445"/>
      <c r="C2" s="445"/>
      <c r="D2" s="445"/>
      <c r="E2" s="95"/>
      <c r="F2" s="95"/>
      <c r="G2" s="95"/>
      <c r="H2" s="95"/>
      <c r="I2" s="95"/>
      <c r="J2" s="95"/>
    </row>
    <row r="3" spans="1:12" ht="7.5" customHeight="1" x14ac:dyDescent="0.3">
      <c r="A3" s="103"/>
      <c r="B3" s="103"/>
      <c r="C3" s="103"/>
      <c r="D3" s="103"/>
      <c r="E3" s="103"/>
      <c r="F3" s="103"/>
      <c r="G3" s="103"/>
      <c r="H3" s="103"/>
      <c r="I3" s="103"/>
      <c r="J3" s="103"/>
    </row>
    <row r="4" spans="1:12" ht="14.25" customHeight="1" x14ac:dyDescent="0.3">
      <c r="A4" s="438" t="s">
        <v>41</v>
      </c>
      <c r="B4" s="438"/>
      <c r="C4" s="443" t="str">
        <f>IF('Pricing Proposal'!D4=""," ",'Pricing Proposal'!D4)</f>
        <v xml:space="preserve"> </v>
      </c>
      <c r="D4" s="443"/>
      <c r="E4" s="443"/>
      <c r="F4" s="438" t="s">
        <v>42</v>
      </c>
      <c r="G4" s="438"/>
      <c r="H4" s="443" t="str">
        <f>IF('Pricing Proposal'!D7="","",'Pricing Proposal'!D7)</f>
        <v/>
      </c>
      <c r="I4" s="443"/>
      <c r="J4" s="443"/>
    </row>
    <row r="5" spans="1:12" ht="14.25" customHeight="1" x14ac:dyDescent="0.3">
      <c r="A5" s="438" t="s">
        <v>43</v>
      </c>
      <c r="B5" s="438"/>
      <c r="C5" s="439"/>
      <c r="D5" s="439"/>
      <c r="E5" s="439"/>
      <c r="F5" s="438" t="s">
        <v>44</v>
      </c>
      <c r="G5" s="438"/>
      <c r="H5" s="439"/>
      <c r="I5" s="439"/>
      <c r="J5" s="439"/>
    </row>
    <row r="6" spans="1:12" ht="8.25" customHeight="1" x14ac:dyDescent="0.3">
      <c r="A6" s="95"/>
      <c r="B6" s="95"/>
      <c r="C6" s="95"/>
      <c r="D6" s="95"/>
      <c r="E6" s="95"/>
      <c r="F6" s="95"/>
      <c r="G6" s="95"/>
      <c r="H6" s="95"/>
      <c r="I6" s="95"/>
      <c r="J6" s="95"/>
    </row>
    <row r="7" spans="1:12" ht="18.600000000000001" x14ac:dyDescent="0.45">
      <c r="A7" s="104" t="s">
        <v>45</v>
      </c>
      <c r="B7" s="105" t="s">
        <v>46</v>
      </c>
      <c r="C7" s="105"/>
      <c r="D7" s="106"/>
      <c r="E7" s="106"/>
      <c r="F7" s="106"/>
      <c r="G7" s="106"/>
      <c r="H7" s="106"/>
      <c r="I7" s="106"/>
      <c r="J7" s="107"/>
      <c r="L7" s="185" t="s">
        <v>116</v>
      </c>
    </row>
    <row r="8" spans="1:12" ht="19.5" customHeight="1" x14ac:dyDescent="0.3">
      <c r="A8" s="440" t="s">
        <v>47</v>
      </c>
      <c r="B8" s="442"/>
      <c r="C8" s="440" t="s">
        <v>5</v>
      </c>
      <c r="D8" s="441"/>
      <c r="E8" s="441"/>
      <c r="F8" s="442"/>
      <c r="G8" s="440" t="s">
        <v>48</v>
      </c>
      <c r="H8" s="441"/>
      <c r="I8" s="442"/>
      <c r="J8" s="277" t="s">
        <v>49</v>
      </c>
      <c r="L8" s="186" t="s">
        <v>114</v>
      </c>
    </row>
    <row r="9" spans="1:12" ht="30" customHeight="1" x14ac:dyDescent="0.3">
      <c r="A9" s="188" t="s">
        <v>10</v>
      </c>
      <c r="B9" s="284" t="s">
        <v>144</v>
      </c>
      <c r="C9" s="435" t="s">
        <v>145</v>
      </c>
      <c r="D9" s="436"/>
      <c r="E9" s="436"/>
      <c r="F9" s="437"/>
      <c r="G9" s="432" t="s">
        <v>146</v>
      </c>
      <c r="H9" s="433"/>
      <c r="I9" s="434"/>
      <c r="J9" s="351"/>
      <c r="L9" s="187" t="s">
        <v>115</v>
      </c>
    </row>
    <row r="10" spans="1:12" ht="30" customHeight="1" x14ac:dyDescent="0.3">
      <c r="A10" s="188" t="s">
        <v>14</v>
      </c>
      <c r="B10" s="284" t="s">
        <v>147</v>
      </c>
      <c r="C10" s="435" t="s">
        <v>148</v>
      </c>
      <c r="D10" s="436" t="s">
        <v>148</v>
      </c>
      <c r="E10" s="436" t="s">
        <v>148</v>
      </c>
      <c r="F10" s="437" t="s">
        <v>148</v>
      </c>
      <c r="G10" s="432" t="s">
        <v>149</v>
      </c>
      <c r="H10" s="433" t="s">
        <v>149</v>
      </c>
      <c r="I10" s="434" t="s">
        <v>149</v>
      </c>
      <c r="J10" s="351"/>
    </row>
    <row r="11" spans="1:12" ht="30" customHeight="1" x14ac:dyDescent="0.3">
      <c r="A11" s="188" t="s">
        <v>67</v>
      </c>
      <c r="B11" s="284" t="s">
        <v>150</v>
      </c>
      <c r="C11" s="435" t="s">
        <v>151</v>
      </c>
      <c r="D11" s="436" t="s">
        <v>151</v>
      </c>
      <c r="E11" s="436" t="s">
        <v>151</v>
      </c>
      <c r="F11" s="437" t="s">
        <v>151</v>
      </c>
      <c r="G11" s="432" t="s">
        <v>152</v>
      </c>
      <c r="H11" s="433" t="s">
        <v>152</v>
      </c>
      <c r="I11" s="434" t="s">
        <v>152</v>
      </c>
      <c r="J11" s="351"/>
    </row>
    <row r="12" spans="1:12" ht="30" customHeight="1" x14ac:dyDescent="0.3">
      <c r="A12" s="188" t="s">
        <v>69</v>
      </c>
      <c r="B12" s="284" t="s">
        <v>153</v>
      </c>
      <c r="C12" s="435" t="s">
        <v>154</v>
      </c>
      <c r="D12" s="436" t="s">
        <v>154</v>
      </c>
      <c r="E12" s="436" t="s">
        <v>154</v>
      </c>
      <c r="F12" s="437" t="s">
        <v>154</v>
      </c>
      <c r="G12" s="432" t="s">
        <v>149</v>
      </c>
      <c r="H12" s="433" t="s">
        <v>149</v>
      </c>
      <c r="I12" s="434" t="s">
        <v>149</v>
      </c>
      <c r="J12" s="351"/>
    </row>
    <row r="13" spans="1:12" ht="30" customHeight="1" x14ac:dyDescent="0.3">
      <c r="A13" s="188" t="s">
        <v>72</v>
      </c>
      <c r="B13" s="284" t="s">
        <v>155</v>
      </c>
      <c r="C13" s="435" t="s">
        <v>156</v>
      </c>
      <c r="D13" s="436" t="s">
        <v>156</v>
      </c>
      <c r="E13" s="436" t="s">
        <v>156</v>
      </c>
      <c r="F13" s="437" t="s">
        <v>156</v>
      </c>
      <c r="G13" s="432" t="s">
        <v>149</v>
      </c>
      <c r="H13" s="433" t="s">
        <v>149</v>
      </c>
      <c r="I13" s="434" t="s">
        <v>149</v>
      </c>
      <c r="J13" s="351"/>
    </row>
    <row r="14" spans="1:12" ht="30" customHeight="1" x14ac:dyDescent="0.3">
      <c r="A14" s="188" t="s">
        <v>157</v>
      </c>
      <c r="B14" s="284" t="s">
        <v>158</v>
      </c>
      <c r="C14" s="435" t="s">
        <v>159</v>
      </c>
      <c r="D14" s="436" t="s">
        <v>159</v>
      </c>
      <c r="E14" s="436" t="s">
        <v>159</v>
      </c>
      <c r="F14" s="437" t="s">
        <v>159</v>
      </c>
      <c r="G14" s="432" t="s">
        <v>152</v>
      </c>
      <c r="H14" s="433" t="s">
        <v>152</v>
      </c>
      <c r="I14" s="434" t="s">
        <v>152</v>
      </c>
      <c r="J14" s="351"/>
    </row>
    <row r="15" spans="1:12" ht="30" customHeight="1" x14ac:dyDescent="0.3">
      <c r="A15" s="188" t="s">
        <v>160</v>
      </c>
      <c r="B15" s="284" t="s">
        <v>161</v>
      </c>
      <c r="C15" s="435" t="s">
        <v>162</v>
      </c>
      <c r="D15" s="436" t="s">
        <v>162</v>
      </c>
      <c r="E15" s="436" t="s">
        <v>162</v>
      </c>
      <c r="F15" s="437" t="s">
        <v>162</v>
      </c>
      <c r="G15" s="432" t="s">
        <v>146</v>
      </c>
      <c r="H15" s="433" t="s">
        <v>146</v>
      </c>
      <c r="I15" s="434" t="s">
        <v>146</v>
      </c>
      <c r="J15" s="351"/>
    </row>
    <row r="16" spans="1:12" ht="30" customHeight="1" x14ac:dyDescent="0.3">
      <c r="A16" s="188" t="s">
        <v>163</v>
      </c>
      <c r="B16" s="285" t="s">
        <v>164</v>
      </c>
      <c r="C16" s="435" t="s">
        <v>289</v>
      </c>
      <c r="D16" s="436" t="s">
        <v>165</v>
      </c>
      <c r="E16" s="436" t="s">
        <v>165</v>
      </c>
      <c r="F16" s="437" t="s">
        <v>165</v>
      </c>
      <c r="G16" s="432" t="s">
        <v>149</v>
      </c>
      <c r="H16" s="433" t="s">
        <v>149</v>
      </c>
      <c r="I16" s="434" t="s">
        <v>149</v>
      </c>
      <c r="J16" s="351"/>
    </row>
    <row r="17" spans="1:10" ht="30" customHeight="1" x14ac:dyDescent="0.3">
      <c r="A17" s="188" t="s">
        <v>166</v>
      </c>
      <c r="B17" s="285" t="s">
        <v>167</v>
      </c>
      <c r="C17" s="435" t="s">
        <v>168</v>
      </c>
      <c r="D17" s="436" t="s">
        <v>168</v>
      </c>
      <c r="E17" s="436" t="s">
        <v>168</v>
      </c>
      <c r="F17" s="437" t="s">
        <v>168</v>
      </c>
      <c r="G17" s="432" t="s">
        <v>152</v>
      </c>
      <c r="H17" s="433" t="s">
        <v>152</v>
      </c>
      <c r="I17" s="434" t="s">
        <v>152</v>
      </c>
      <c r="J17" s="351"/>
    </row>
    <row r="18" spans="1:10" ht="30" customHeight="1" thickBot="1" x14ac:dyDescent="0.35">
      <c r="A18" s="189" t="s">
        <v>169</v>
      </c>
      <c r="B18" s="285" t="s">
        <v>170</v>
      </c>
      <c r="C18" s="435" t="s">
        <v>171</v>
      </c>
      <c r="D18" s="436" t="s">
        <v>171</v>
      </c>
      <c r="E18" s="436" t="s">
        <v>171</v>
      </c>
      <c r="F18" s="437" t="s">
        <v>171</v>
      </c>
      <c r="G18" s="432" t="s">
        <v>152</v>
      </c>
      <c r="H18" s="433" t="s">
        <v>152</v>
      </c>
      <c r="I18" s="434" t="s">
        <v>152</v>
      </c>
      <c r="J18" s="351"/>
    </row>
    <row r="19" spans="1:10" ht="19.5" customHeight="1" thickBot="1" x14ac:dyDescent="0.35">
      <c r="A19" s="108" t="s">
        <v>50</v>
      </c>
      <c r="B19" s="427"/>
      <c r="C19" s="427"/>
      <c r="D19" s="427"/>
      <c r="E19" s="428"/>
      <c r="F19" s="429" t="s">
        <v>51</v>
      </c>
      <c r="G19" s="430"/>
      <c r="H19" s="430"/>
      <c r="I19" s="431"/>
      <c r="J19" s="165" t="str">
        <f>IF(SUM(J9:J18)=0, " ", SUM(J9:J18))</f>
        <v xml:space="preserve"> </v>
      </c>
    </row>
    <row r="20" spans="1:10" ht="19.5" customHeight="1" thickBot="1" x14ac:dyDescent="0.35">
      <c r="A20" s="108"/>
      <c r="B20" s="422"/>
      <c r="C20" s="422"/>
      <c r="D20" s="422"/>
      <c r="E20" s="422"/>
      <c r="F20" s="109" t="s">
        <v>49</v>
      </c>
      <c r="G20" s="109" t="s">
        <v>2</v>
      </c>
      <c r="H20" s="109" t="s">
        <v>52</v>
      </c>
      <c r="I20" s="110" t="s">
        <v>3</v>
      </c>
      <c r="J20" s="109" t="s">
        <v>53</v>
      </c>
    </row>
    <row r="21" spans="1:10" ht="19.5" customHeight="1" thickTop="1" thickBot="1" x14ac:dyDescent="0.35">
      <c r="A21" s="111"/>
      <c r="B21" s="423"/>
      <c r="C21" s="423"/>
      <c r="D21" s="423"/>
      <c r="E21" s="424"/>
      <c r="F21" s="144" t="str">
        <f>IF(J19=0, " ", J19)</f>
        <v xml:space="preserve"> </v>
      </c>
      <c r="G21" s="95"/>
      <c r="H21" s="272">
        <f>'Pricing Proposal'!M5</f>
        <v>0</v>
      </c>
      <c r="I21" s="95"/>
      <c r="J21" s="112" t="str">
        <f>IF(F21=" ", " ", F21*H21)</f>
        <v xml:space="preserve"> </v>
      </c>
    </row>
    <row r="22" spans="1:10" ht="7.5" customHeight="1" thickTop="1" x14ac:dyDescent="0.3">
      <c r="A22" s="95"/>
      <c r="B22" s="95"/>
      <c r="C22" s="95"/>
      <c r="D22" s="95"/>
      <c r="E22" s="95"/>
      <c r="F22" s="95"/>
      <c r="G22" s="95"/>
      <c r="H22" s="95"/>
      <c r="I22" s="95"/>
      <c r="J22" s="95"/>
    </row>
    <row r="23" spans="1:10" ht="18.600000000000001" x14ac:dyDescent="0.45">
      <c r="A23" s="104" t="s">
        <v>54</v>
      </c>
      <c r="B23" s="105" t="s">
        <v>55</v>
      </c>
      <c r="C23" s="105"/>
      <c r="D23" s="106"/>
      <c r="E23" s="106"/>
      <c r="F23" s="106"/>
      <c r="G23" s="106"/>
      <c r="H23" s="106"/>
      <c r="I23" s="106"/>
      <c r="J23" s="107"/>
    </row>
    <row r="24" spans="1:10" ht="19.5" customHeight="1" x14ac:dyDescent="0.3">
      <c r="A24" s="113"/>
      <c r="B24" s="114" t="s">
        <v>56</v>
      </c>
      <c r="C24" s="113"/>
      <c r="D24" s="115" t="s">
        <v>57</v>
      </c>
      <c r="E24" s="115"/>
      <c r="F24" s="116"/>
      <c r="G24" s="425" t="s">
        <v>58</v>
      </c>
      <c r="H24" s="425"/>
      <c r="I24" s="425"/>
      <c r="J24" s="277" t="s">
        <v>59</v>
      </c>
    </row>
    <row r="25" spans="1:10" ht="19.5" customHeight="1" x14ac:dyDescent="0.3">
      <c r="A25" s="117" t="s">
        <v>10</v>
      </c>
      <c r="B25" s="118" t="s">
        <v>60</v>
      </c>
      <c r="C25" s="119" t="s">
        <v>11</v>
      </c>
      <c r="D25" s="400" t="s">
        <v>130</v>
      </c>
      <c r="E25" s="400"/>
      <c r="F25" s="401"/>
      <c r="G25" s="402">
        <f>'Pricing Proposal'!M17</f>
        <v>0</v>
      </c>
      <c r="H25" s="403"/>
      <c r="I25" s="404"/>
      <c r="J25" s="420" t="str">
        <f>IF(SUM(G25:I27)=0, " ", SUM(G25:I27))</f>
        <v xml:space="preserve"> </v>
      </c>
    </row>
    <row r="26" spans="1:10" ht="19.5" customHeight="1" x14ac:dyDescent="0.3">
      <c r="A26" s="120"/>
      <c r="B26" s="95"/>
      <c r="C26" s="119" t="s">
        <v>12</v>
      </c>
      <c r="D26" s="400" t="s">
        <v>61</v>
      </c>
      <c r="E26" s="400"/>
      <c r="F26" s="401"/>
      <c r="G26" s="402">
        <f>'Pricing Proposal'!M19</f>
        <v>0</v>
      </c>
      <c r="H26" s="403"/>
      <c r="I26" s="404"/>
      <c r="J26" s="421"/>
    </row>
    <row r="27" spans="1:10" ht="19.5" customHeight="1" x14ac:dyDescent="0.3">
      <c r="A27" s="121"/>
      <c r="B27" s="95"/>
      <c r="C27" s="119" t="s">
        <v>13</v>
      </c>
      <c r="D27" s="405" t="s">
        <v>62</v>
      </c>
      <c r="E27" s="405"/>
      <c r="F27" s="406"/>
      <c r="G27" s="402">
        <f>'Pricing Proposal'!M21</f>
        <v>0</v>
      </c>
      <c r="H27" s="403"/>
      <c r="I27" s="404"/>
      <c r="J27" s="426"/>
    </row>
    <row r="28" spans="1:10" ht="19.5" customHeight="1" thickBot="1" x14ac:dyDescent="0.35">
      <c r="A28" s="117" t="s">
        <v>14</v>
      </c>
      <c r="B28" s="118" t="s">
        <v>63</v>
      </c>
      <c r="C28" s="119" t="s">
        <v>11</v>
      </c>
      <c r="D28" s="400" t="s">
        <v>64</v>
      </c>
      <c r="E28" s="400"/>
      <c r="F28" s="401"/>
      <c r="G28" s="402">
        <f>'Pricing Proposal'!M27</f>
        <v>0</v>
      </c>
      <c r="H28" s="403"/>
      <c r="I28" s="404"/>
      <c r="J28" s="420" t="str">
        <f>IF(SUM(G28:I31)=0, " ", SUM(G28:I31))</f>
        <v xml:space="preserve"> </v>
      </c>
    </row>
    <row r="29" spans="1:10" ht="19.5" customHeight="1" x14ac:dyDescent="0.3">
      <c r="A29" s="122"/>
      <c r="B29" s="3"/>
      <c r="C29" s="119" t="s">
        <v>12</v>
      </c>
      <c r="D29" s="400" t="s">
        <v>65</v>
      </c>
      <c r="E29" s="401"/>
      <c r="F29" s="134" t="str">
        <f>'Pricing Proposal'!I29</f>
        <v/>
      </c>
      <c r="G29" s="402">
        <f>'Pricing Proposal'!M29</f>
        <v>0</v>
      </c>
      <c r="H29" s="403"/>
      <c r="I29" s="404"/>
      <c r="J29" s="421"/>
    </row>
    <row r="30" spans="1:10" ht="19.5" customHeight="1" x14ac:dyDescent="0.3">
      <c r="A30" s="122"/>
      <c r="B30" s="3"/>
      <c r="C30" s="119" t="s">
        <v>12</v>
      </c>
      <c r="D30" s="400" t="s">
        <v>122</v>
      </c>
      <c r="E30" s="400"/>
      <c r="F30" s="123">
        <f>'Pricing Proposal'!I32</f>
        <v>0</v>
      </c>
      <c r="G30" s="402" t="str">
        <f>'Pricing Proposal'!M32</f>
        <v/>
      </c>
      <c r="H30" s="403"/>
      <c r="I30" s="404"/>
      <c r="J30" s="421"/>
    </row>
    <row r="31" spans="1:10" ht="19.5" customHeight="1" x14ac:dyDescent="0.3">
      <c r="A31" s="120"/>
      <c r="B31" s="95"/>
      <c r="C31" s="119" t="s">
        <v>13</v>
      </c>
      <c r="D31" s="400" t="s">
        <v>66</v>
      </c>
      <c r="E31" s="400"/>
      <c r="F31" s="123">
        <f>'Pricing Proposal'!I35</f>
        <v>0</v>
      </c>
      <c r="G31" s="402" t="str">
        <f>'Pricing Proposal'!M35</f>
        <v/>
      </c>
      <c r="H31" s="403"/>
      <c r="I31" s="404"/>
      <c r="J31" s="421"/>
    </row>
    <row r="32" spans="1:10" ht="19.5" customHeight="1" thickBot="1" x14ac:dyDescent="0.35">
      <c r="A32" s="124" t="s">
        <v>67</v>
      </c>
      <c r="B32" s="276" t="s">
        <v>125</v>
      </c>
      <c r="C32" s="119" t="s">
        <v>11</v>
      </c>
      <c r="D32" s="400" t="s">
        <v>123</v>
      </c>
      <c r="E32" s="400"/>
      <c r="F32" s="125" t="s">
        <v>68</v>
      </c>
      <c r="G32" s="126" t="str">
        <f>IF(F32="N/A", " ", "–")</f>
        <v xml:space="preserve"> </v>
      </c>
      <c r="H32" s="127" t="str">
        <f>IF(F32="N/A", " ", J28)</f>
        <v xml:space="preserve"> </v>
      </c>
      <c r="I32" s="128" t="str">
        <f>IF(F32="N/A", " ", "=")</f>
        <v xml:space="preserve"> </v>
      </c>
      <c r="J32" s="129" t="str">
        <f>IF(F32="N/A"," ", F32-H32)</f>
        <v xml:space="preserve"> </v>
      </c>
    </row>
    <row r="33" spans="1:10" ht="19.5" customHeight="1" thickBot="1" x14ac:dyDescent="0.35">
      <c r="A33" s="7"/>
      <c r="B33" s="130"/>
      <c r="C33" s="131"/>
      <c r="D33" s="131"/>
      <c r="E33" s="132"/>
      <c r="F33" s="411" t="s">
        <v>16</v>
      </c>
      <c r="G33" s="412"/>
      <c r="H33" s="412"/>
      <c r="I33" s="413"/>
      <c r="J33" s="133" t="str">
        <f>IF(SUM(J25:J32)=0, " ", SUM(J25:J32))</f>
        <v xml:space="preserve"> </v>
      </c>
    </row>
    <row r="34" spans="1:10" ht="19.5" customHeight="1" x14ac:dyDescent="0.3">
      <c r="A34" s="117" t="s">
        <v>69</v>
      </c>
      <c r="B34" s="118" t="s">
        <v>70</v>
      </c>
      <c r="C34" s="119" t="s">
        <v>11</v>
      </c>
      <c r="D34" s="400" t="s">
        <v>124</v>
      </c>
      <c r="E34" s="400"/>
      <c r="F34" s="134">
        <f>'Pricing Proposal'!I47</f>
        <v>0</v>
      </c>
      <c r="G34" s="414" t="str">
        <f>'Pricing Proposal'!M47</f>
        <v/>
      </c>
      <c r="H34" s="415"/>
      <c r="I34" s="416"/>
      <c r="J34" s="95"/>
    </row>
    <row r="35" spans="1:10" ht="19.5" customHeight="1" x14ac:dyDescent="0.3">
      <c r="A35" s="121"/>
      <c r="B35" s="135"/>
      <c r="C35" s="119" t="s">
        <v>12</v>
      </c>
      <c r="D35" s="400" t="s">
        <v>71</v>
      </c>
      <c r="E35" s="400"/>
      <c r="F35" s="401"/>
      <c r="G35" s="402">
        <f>'Pricing Proposal'!M4</f>
        <v>0</v>
      </c>
      <c r="H35" s="403"/>
      <c r="I35" s="404"/>
      <c r="J35" s="95"/>
    </row>
    <row r="36" spans="1:10" ht="19.5" customHeight="1" x14ac:dyDescent="0.3">
      <c r="A36" s="117" t="s">
        <v>72</v>
      </c>
      <c r="B36" s="118" t="s">
        <v>73</v>
      </c>
      <c r="C36" s="119" t="s">
        <v>11</v>
      </c>
      <c r="D36" s="405" t="s">
        <v>74</v>
      </c>
      <c r="E36" s="405"/>
      <c r="F36" s="406"/>
      <c r="G36" s="402" t="str">
        <f>IF(J33=0, " ", J33)</f>
        <v xml:space="preserve"> </v>
      </c>
      <c r="H36" s="403"/>
      <c r="I36" s="404"/>
      <c r="J36" s="95"/>
    </row>
    <row r="37" spans="1:10" ht="19.5" customHeight="1" thickBot="1" x14ac:dyDescent="0.35">
      <c r="A37" s="120"/>
      <c r="B37" s="136"/>
      <c r="C37" s="119" t="s">
        <v>12</v>
      </c>
      <c r="D37" s="405" t="s">
        <v>75</v>
      </c>
      <c r="E37" s="405"/>
      <c r="F37" s="407"/>
      <c r="G37" s="408"/>
      <c r="H37" s="409"/>
      <c r="I37" s="410"/>
      <c r="J37" s="95"/>
    </row>
    <row r="38" spans="1:10" ht="19.5" customHeight="1" thickBot="1" x14ac:dyDescent="0.35">
      <c r="A38" s="121"/>
      <c r="B38" s="137"/>
      <c r="C38" s="119"/>
      <c r="D38" s="138" t="s">
        <v>76</v>
      </c>
      <c r="E38" s="138"/>
      <c r="F38" s="139" t="s">
        <v>77</v>
      </c>
      <c r="G38" s="417" t="str">
        <f>IF(G37=0, " ", (1-((G36-G37)/G37))*100)</f>
        <v xml:space="preserve"> </v>
      </c>
      <c r="H38" s="418"/>
      <c r="I38" s="419"/>
      <c r="J38" s="140"/>
    </row>
    <row r="39" spans="1:10" ht="33" customHeight="1" thickBot="1" x14ac:dyDescent="0.35">
      <c r="A39" s="141">
        <v>1</v>
      </c>
      <c r="B39" s="142" t="s">
        <v>78</v>
      </c>
      <c r="C39" s="141"/>
      <c r="D39" s="397"/>
      <c r="E39" s="397"/>
      <c r="F39" s="109" t="s">
        <v>79</v>
      </c>
      <c r="G39" s="109" t="s">
        <v>2</v>
      </c>
      <c r="H39" s="109" t="s">
        <v>52</v>
      </c>
      <c r="I39" s="110" t="s">
        <v>3</v>
      </c>
      <c r="J39" s="109" t="s">
        <v>80</v>
      </c>
    </row>
    <row r="40" spans="1:10" ht="24" customHeight="1" thickTop="1" thickBot="1" x14ac:dyDescent="0.35">
      <c r="A40" s="141">
        <v>2</v>
      </c>
      <c r="B40" s="143" t="s">
        <v>81</v>
      </c>
      <c r="C40" s="141"/>
      <c r="D40" s="398"/>
      <c r="E40" s="399"/>
      <c r="F40" s="144" t="str">
        <f>G38</f>
        <v xml:space="preserve"> </v>
      </c>
      <c r="G40" s="95"/>
      <c r="H40" s="272">
        <f>'Pricing Proposal'!M6</f>
        <v>0</v>
      </c>
      <c r="I40" s="95"/>
      <c r="J40" s="112" t="str">
        <f>IF(F40=" ", " ", F40*H40)</f>
        <v xml:space="preserve"> </v>
      </c>
    </row>
    <row r="41" spans="1:10" ht="7.5" customHeight="1" thickTop="1" x14ac:dyDescent="0.3">
      <c r="A41" s="95"/>
      <c r="B41" s="95"/>
      <c r="C41" s="95"/>
      <c r="D41" s="95"/>
      <c r="E41" s="95"/>
      <c r="F41" s="95"/>
      <c r="G41" s="95"/>
      <c r="H41" s="95"/>
      <c r="I41" s="95"/>
      <c r="J41" s="95"/>
    </row>
    <row r="42" spans="1:10" ht="18.600000000000001" x14ac:dyDescent="0.45">
      <c r="A42" s="145" t="s">
        <v>82</v>
      </c>
      <c r="B42" s="146" t="s">
        <v>83</v>
      </c>
      <c r="C42" s="146"/>
      <c r="D42" s="147"/>
      <c r="E42" s="147"/>
      <c r="F42" s="147"/>
      <c r="G42" s="147"/>
      <c r="H42" s="147"/>
      <c r="I42" s="147"/>
      <c r="J42" s="148"/>
    </row>
    <row r="43" spans="1:10" ht="19.5" customHeight="1" thickBot="1" x14ac:dyDescent="0.35">
      <c r="A43" s="95"/>
      <c r="B43" s="95"/>
      <c r="C43" s="95"/>
      <c r="D43" s="95"/>
      <c r="E43" s="95"/>
      <c r="F43" s="109" t="s">
        <v>53</v>
      </c>
      <c r="G43" s="109" t="s">
        <v>6</v>
      </c>
      <c r="H43" s="149" t="s">
        <v>80</v>
      </c>
      <c r="I43" s="109" t="s">
        <v>3</v>
      </c>
      <c r="J43" s="109" t="s">
        <v>84</v>
      </c>
    </row>
    <row r="44" spans="1:10" ht="19.5" customHeight="1" thickTop="1" thickBot="1" x14ac:dyDescent="0.35">
      <c r="A44" s="95"/>
      <c r="B44" s="1" t="s">
        <v>85</v>
      </c>
      <c r="C44" s="95"/>
      <c r="D44" s="95"/>
      <c r="E44" s="95"/>
      <c r="F44" s="150" t="str">
        <f>IF(J21=0, " ", J21)</f>
        <v xml:space="preserve"> </v>
      </c>
      <c r="G44" s="95"/>
      <c r="H44" s="150" t="str">
        <f>IF(J40=0, " ", J40)</f>
        <v xml:space="preserve"> </v>
      </c>
      <c r="I44" s="95"/>
      <c r="J44" s="151" t="str">
        <f>IF(F44=" ", " ", IF(H44=" ", " ", F44+H44))</f>
        <v xml:space="preserve"> </v>
      </c>
    </row>
    <row r="45" spans="1:10" ht="7.5" customHeight="1" thickTop="1" x14ac:dyDescent="0.3">
      <c r="A45" s="95"/>
      <c r="B45" s="95"/>
      <c r="C45" s="95"/>
      <c r="D45" s="95"/>
      <c r="E45" s="95"/>
      <c r="F45" s="95"/>
      <c r="G45" s="95"/>
      <c r="H45" s="95"/>
      <c r="I45" s="95"/>
      <c r="J45" s="95"/>
    </row>
    <row r="46" spans="1:10" ht="19.5" customHeight="1" x14ac:dyDescent="0.3">
      <c r="A46" s="152"/>
      <c r="B46" s="147"/>
      <c r="C46" s="147"/>
      <c r="D46" s="147"/>
      <c r="E46" s="147"/>
      <c r="F46" s="147"/>
      <c r="G46" s="147"/>
      <c r="H46" s="147"/>
      <c r="I46" s="147"/>
      <c r="J46" s="148"/>
    </row>
  </sheetData>
  <sheetProtection algorithmName="SHA-512" hashValue="bINMSd1FhlxXuNScJbGur13/DWWNhHQ7VIKJdYMosqR5cRP+1hsbs26ok+WI4ADOCsdHZqPAbVc3+e1W7QTtpg==" saltValue="uv59lcQ3aO7K4heg8wkajA==" spinCount="100000" sheet="1"/>
  <protectedRanges>
    <protectedRange algorithmName="SHA-512" hashValue="kIZN4ZrHmvMkvQqNq/NcuOgA3NhTpvWYPEx+hFbSzdYpygUzStNgmoZYPYxitnpcy4Z+VUk0qOXL/OAxA5fYbQ==" saltValue="g0hjyqWB8aKBadB1gtzrVw==" spinCount="100000" sqref="B9:I16 J9:J18" name="PM Editable Range_1"/>
    <protectedRange algorithmName="SHA-512" hashValue="n2DG4SHg9F1zPy3IBe7IX/Hk24hlymPbkB7hDdbt5PTjTnD/Hu266ajsLHUorSq68U1U0Az+YCmUVKfJBmE8+A==" saltValue="yz5ILf3W0EZg/zS8jYIuhA==" spinCount="100000" sqref="C5 H5 G37 L7:V19" name="PM Editable Range"/>
  </protectedRanges>
  <mergeCells count="67">
    <mergeCell ref="H4:J4"/>
    <mergeCell ref="A1:F1"/>
    <mergeCell ref="A2:D2"/>
    <mergeCell ref="A4:B4"/>
    <mergeCell ref="C4:E4"/>
    <mergeCell ref="F4:G4"/>
    <mergeCell ref="A5:B5"/>
    <mergeCell ref="C5:E5"/>
    <mergeCell ref="F5:G5"/>
    <mergeCell ref="H5:J5"/>
    <mergeCell ref="G8:I8"/>
    <mergeCell ref="A8:B8"/>
    <mergeCell ref="C8:F8"/>
    <mergeCell ref="G9:I9"/>
    <mergeCell ref="G10:I10"/>
    <mergeCell ref="G11:I11"/>
    <mergeCell ref="C9:F9"/>
    <mergeCell ref="C10:F10"/>
    <mergeCell ref="C11:F11"/>
    <mergeCell ref="G12:I12"/>
    <mergeCell ref="G13:I13"/>
    <mergeCell ref="G14:I14"/>
    <mergeCell ref="C12:F12"/>
    <mergeCell ref="C13:F13"/>
    <mergeCell ref="C14:F14"/>
    <mergeCell ref="B19:E19"/>
    <mergeCell ref="F19:I19"/>
    <mergeCell ref="G18:I18"/>
    <mergeCell ref="C18:F18"/>
    <mergeCell ref="G15:I15"/>
    <mergeCell ref="G16:I16"/>
    <mergeCell ref="G17:I17"/>
    <mergeCell ref="C15:F15"/>
    <mergeCell ref="C16:F16"/>
    <mergeCell ref="C17:F17"/>
    <mergeCell ref="J25:J27"/>
    <mergeCell ref="D26:F26"/>
    <mergeCell ref="G26:I26"/>
    <mergeCell ref="D27:F27"/>
    <mergeCell ref="G27:I27"/>
    <mergeCell ref="B20:E20"/>
    <mergeCell ref="B21:E21"/>
    <mergeCell ref="G24:I24"/>
    <mergeCell ref="D25:F25"/>
    <mergeCell ref="G25:I25"/>
    <mergeCell ref="D28:F28"/>
    <mergeCell ref="G28:I28"/>
    <mergeCell ref="J28:J31"/>
    <mergeCell ref="D31:E31"/>
    <mergeCell ref="G31:I31"/>
    <mergeCell ref="D30:E30"/>
    <mergeCell ref="G30:I30"/>
    <mergeCell ref="D29:E29"/>
    <mergeCell ref="G29:I29"/>
    <mergeCell ref="D32:E32"/>
    <mergeCell ref="F33:I33"/>
    <mergeCell ref="D34:E34"/>
    <mergeCell ref="G34:I34"/>
    <mergeCell ref="G38:I38"/>
    <mergeCell ref="D39:E39"/>
    <mergeCell ref="D40:E40"/>
    <mergeCell ref="D35:F35"/>
    <mergeCell ref="G35:I35"/>
    <mergeCell ref="D36:F36"/>
    <mergeCell ref="G36:I36"/>
    <mergeCell ref="D37:F37"/>
    <mergeCell ref="G37:I37"/>
  </mergeCells>
  <pageMargins left="0.7" right="0.7" top="0.75" bottom="0.75" header="0.3" footer="0.3"/>
  <pageSetup scale="72" orientation="portrait" r:id="rId1"/>
  <headerFooter>
    <oddFooter>&amp;L0120_CMR_Best_Value_Rating_Form V07.2016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3"/>
  <sheetViews>
    <sheetView showGridLines="0" zoomScale="80" zoomScaleNormal="80" workbookViewId="0">
      <selection activeCell="M9" sqref="M9"/>
    </sheetView>
  </sheetViews>
  <sheetFormatPr defaultColWidth="9.109375" defaultRowHeight="14.4" x14ac:dyDescent="0.3"/>
  <cols>
    <col min="1" max="1" width="2.44140625" style="87" customWidth="1"/>
    <col min="2" max="2" width="32.5546875" style="87" bestFit="1" customWidth="1"/>
    <col min="3" max="4" width="5.6640625" style="87" customWidth="1"/>
    <col min="5" max="5" width="5.6640625" style="153" customWidth="1"/>
    <col min="6" max="12" width="5.6640625" style="87" customWidth="1"/>
    <col min="13" max="14" width="12.6640625" style="87" customWidth="1"/>
    <col min="15" max="15" width="16.109375" style="87" customWidth="1"/>
    <col min="16" max="16" width="9.109375" style="87"/>
    <col min="17" max="17" width="24.109375" style="87" customWidth="1"/>
    <col min="18" max="16384" width="9.109375" style="87"/>
  </cols>
  <sheetData>
    <row r="1" spans="1:17" x14ac:dyDescent="0.3">
      <c r="A1" s="88"/>
      <c r="B1" s="308"/>
      <c r="C1" s="256"/>
      <c r="D1" s="309"/>
      <c r="E1" s="310"/>
      <c r="F1" s="309"/>
      <c r="G1" s="256"/>
      <c r="H1" s="309"/>
      <c r="I1" s="256"/>
      <c r="J1" s="256"/>
      <c r="K1" s="256"/>
      <c r="L1" s="256"/>
      <c r="M1" s="256"/>
      <c r="N1" s="311"/>
      <c r="O1" s="312">
        <f>'Pricing Proposal'!D4</f>
        <v>0</v>
      </c>
    </row>
    <row r="2" spans="1:17" x14ac:dyDescent="0.3">
      <c r="A2" s="88"/>
      <c r="B2" s="120"/>
      <c r="C2" s="200"/>
      <c r="D2" s="313"/>
      <c r="E2" s="267"/>
      <c r="F2" s="313"/>
      <c r="G2" s="200"/>
      <c r="H2" s="313"/>
      <c r="I2" s="200"/>
      <c r="J2" s="200"/>
      <c r="K2" s="200"/>
      <c r="L2" s="200"/>
      <c r="M2" s="200"/>
      <c r="N2" s="314"/>
      <c r="O2" s="315">
        <f>'Pricing Proposal'!D5</f>
        <v>0</v>
      </c>
    </row>
    <row r="3" spans="1:17" x14ac:dyDescent="0.3">
      <c r="A3" s="88"/>
      <c r="B3" s="120"/>
      <c r="C3" s="200"/>
      <c r="D3" s="313"/>
      <c r="E3" s="267"/>
      <c r="F3" s="313"/>
      <c r="G3" s="200"/>
      <c r="H3" s="313"/>
      <c r="I3" s="200"/>
      <c r="J3" s="200"/>
      <c r="K3" s="200"/>
      <c r="L3" s="200"/>
      <c r="M3" s="200"/>
      <c r="N3" s="314"/>
      <c r="O3" s="136"/>
    </row>
    <row r="4" spans="1:17" ht="17.399999999999999" x14ac:dyDescent="0.3">
      <c r="A4" s="88"/>
      <c r="B4" s="446" t="s">
        <v>175</v>
      </c>
      <c r="C4" s="447"/>
      <c r="D4" s="447"/>
      <c r="E4" s="447"/>
      <c r="F4" s="447"/>
      <c r="G4" s="447"/>
      <c r="H4" s="447"/>
      <c r="I4" s="447"/>
      <c r="J4" s="447"/>
      <c r="K4" s="447"/>
      <c r="L4" s="447"/>
      <c r="M4" s="447"/>
      <c r="N4" s="447"/>
      <c r="O4" s="448"/>
    </row>
    <row r="5" spans="1:17" ht="17.399999999999999" x14ac:dyDescent="0.3">
      <c r="A5" s="88"/>
      <c r="B5" s="446" t="s">
        <v>173</v>
      </c>
      <c r="C5" s="447"/>
      <c r="D5" s="447"/>
      <c r="E5" s="447"/>
      <c r="F5" s="447"/>
      <c r="G5" s="447"/>
      <c r="H5" s="447"/>
      <c r="I5" s="447"/>
      <c r="J5" s="447"/>
      <c r="K5" s="447"/>
      <c r="L5" s="447"/>
      <c r="M5" s="447"/>
      <c r="N5" s="447"/>
      <c r="O5" s="448"/>
    </row>
    <row r="6" spans="1:17" ht="17.399999999999999" x14ac:dyDescent="0.3">
      <c r="A6" s="88"/>
      <c r="B6" s="459">
        <f>'Pricing Proposal'!D6</f>
        <v>0</v>
      </c>
      <c r="C6" s="460"/>
      <c r="D6" s="460"/>
      <c r="E6" s="460"/>
      <c r="F6" s="460"/>
      <c r="G6" s="460"/>
      <c r="H6" s="460"/>
      <c r="I6" s="460"/>
      <c r="J6" s="460"/>
      <c r="K6" s="460"/>
      <c r="L6" s="460"/>
      <c r="M6" s="460"/>
      <c r="N6" s="460"/>
      <c r="O6" s="461"/>
    </row>
    <row r="7" spans="1:17" ht="76.5" customHeight="1" x14ac:dyDescent="0.3">
      <c r="A7" s="88"/>
      <c r="B7" s="451" t="s">
        <v>139</v>
      </c>
      <c r="C7" s="452"/>
      <c r="D7" s="452"/>
      <c r="E7" s="452"/>
      <c r="F7" s="452"/>
      <c r="G7" s="452"/>
      <c r="H7" s="452"/>
      <c r="I7" s="452"/>
      <c r="J7" s="452"/>
      <c r="K7" s="452"/>
      <c r="L7" s="452"/>
      <c r="M7" s="452"/>
      <c r="N7" s="452"/>
      <c r="O7" s="453"/>
    </row>
    <row r="8" spans="1:17" s="95" customFormat="1" x14ac:dyDescent="0.25">
      <c r="B8" s="462" t="s">
        <v>7</v>
      </c>
      <c r="C8" s="463"/>
      <c r="D8" s="463"/>
      <c r="E8" s="463"/>
      <c r="F8" s="463"/>
      <c r="G8" s="463"/>
      <c r="H8" s="463"/>
      <c r="I8" s="463"/>
      <c r="J8" s="463"/>
      <c r="K8" s="463"/>
      <c r="L8" s="464"/>
      <c r="M8" s="468" t="s">
        <v>239</v>
      </c>
      <c r="N8" s="469"/>
      <c r="O8" s="470"/>
    </row>
    <row r="9" spans="1:17" s="95" customFormat="1" x14ac:dyDescent="0.25">
      <c r="B9" s="465"/>
      <c r="C9" s="466"/>
      <c r="D9" s="466"/>
      <c r="E9" s="466"/>
      <c r="F9" s="466"/>
      <c r="G9" s="466"/>
      <c r="H9" s="466"/>
      <c r="I9" s="466"/>
      <c r="J9" s="466"/>
      <c r="K9" s="466"/>
      <c r="L9" s="467"/>
      <c r="M9" s="262"/>
      <c r="N9" s="280" t="s">
        <v>240</v>
      </c>
      <c r="O9" s="263"/>
    </row>
    <row r="10" spans="1:17" s="95" customFormat="1" x14ac:dyDescent="0.3">
      <c r="A10" s="87"/>
      <c r="B10" s="87"/>
      <c r="C10" s="87"/>
      <c r="D10" s="87"/>
      <c r="E10" s="87"/>
      <c r="F10" s="87"/>
      <c r="G10" s="87"/>
      <c r="H10" s="87"/>
      <c r="I10" s="87"/>
      <c r="J10" s="87"/>
      <c r="K10" s="87"/>
      <c r="L10" s="87"/>
      <c r="M10" s="87"/>
      <c r="N10" s="87"/>
    </row>
    <row r="11" spans="1:17" ht="15" thickBot="1" x14ac:dyDescent="0.35">
      <c r="B11" s="457" t="s">
        <v>89</v>
      </c>
      <c r="C11" s="458"/>
      <c r="D11" s="458"/>
      <c r="E11" s="458"/>
      <c r="F11" s="458"/>
      <c r="G11" s="458"/>
      <c r="H11" s="458"/>
      <c r="I11" s="458"/>
      <c r="J11" s="458"/>
      <c r="K11" s="458"/>
      <c r="L11" s="458"/>
      <c r="M11" s="458"/>
      <c r="N11" s="458"/>
      <c r="O11" s="458"/>
    </row>
    <row r="12" spans="1:17" ht="203.25" customHeight="1" thickBot="1" x14ac:dyDescent="0.35">
      <c r="B12" s="281" t="s">
        <v>5</v>
      </c>
      <c r="C12" s="320" t="s">
        <v>176</v>
      </c>
      <c r="D12" s="321" t="s">
        <v>177</v>
      </c>
      <c r="E12" s="321" t="s">
        <v>178</v>
      </c>
      <c r="F12" s="321" t="s">
        <v>179</v>
      </c>
      <c r="G12" s="321" t="s">
        <v>180</v>
      </c>
      <c r="H12" s="321" t="s">
        <v>181</v>
      </c>
      <c r="I12" s="322" t="s">
        <v>182</v>
      </c>
      <c r="J12" s="322" t="s">
        <v>182</v>
      </c>
      <c r="K12" s="322" t="s">
        <v>182</v>
      </c>
      <c r="L12" s="322" t="s">
        <v>182</v>
      </c>
      <c r="M12" s="321" t="s">
        <v>183</v>
      </c>
      <c r="N12" s="321" t="s">
        <v>88</v>
      </c>
      <c r="O12" s="321" t="s">
        <v>184</v>
      </c>
    </row>
    <row r="13" spans="1:17" x14ac:dyDescent="0.3">
      <c r="B13" s="335"/>
      <c r="C13" s="323"/>
      <c r="D13" s="324">
        <f t="shared" ref="D13:L13" si="0">SUM(D14:D38)</f>
        <v>0</v>
      </c>
      <c r="E13" s="324">
        <f t="shared" si="0"/>
        <v>0</v>
      </c>
      <c r="F13" s="324">
        <f t="shared" si="0"/>
        <v>0</v>
      </c>
      <c r="G13" s="324">
        <f t="shared" si="0"/>
        <v>0</v>
      </c>
      <c r="H13" s="324">
        <f t="shared" si="0"/>
        <v>0</v>
      </c>
      <c r="I13" s="324">
        <f t="shared" si="0"/>
        <v>0</v>
      </c>
      <c r="J13" s="324">
        <f t="shared" si="0"/>
        <v>0</v>
      </c>
      <c r="K13" s="324">
        <f t="shared" si="0"/>
        <v>0</v>
      </c>
      <c r="L13" s="324">
        <f t="shared" si="0"/>
        <v>0</v>
      </c>
      <c r="M13" s="324">
        <f>SUM(M14:M39)</f>
        <v>0</v>
      </c>
      <c r="N13" s="339"/>
      <c r="O13" s="325">
        <f>SUM(O14:O39)</f>
        <v>0</v>
      </c>
    </row>
    <row r="14" spans="1:17" x14ac:dyDescent="0.3">
      <c r="B14" s="336" t="s">
        <v>185</v>
      </c>
      <c r="C14" s="191"/>
      <c r="D14" s="326"/>
      <c r="E14" s="326"/>
      <c r="F14" s="326"/>
      <c r="G14" s="326"/>
      <c r="H14" s="326"/>
      <c r="I14" s="326"/>
      <c r="J14" s="326"/>
      <c r="K14" s="326"/>
      <c r="L14" s="326"/>
      <c r="M14" s="327">
        <f t="shared" ref="M14:M39" si="1">SUM(D14:L14)</f>
        <v>0</v>
      </c>
      <c r="N14" s="328">
        <v>0</v>
      </c>
      <c r="O14" s="329">
        <f>M14*N14</f>
        <v>0</v>
      </c>
      <c r="Q14" s="361" t="s">
        <v>279</v>
      </c>
    </row>
    <row r="15" spans="1:17" x14ac:dyDescent="0.3">
      <c r="B15" s="336" t="s">
        <v>90</v>
      </c>
      <c r="C15" s="191"/>
      <c r="D15" s="326"/>
      <c r="E15" s="326"/>
      <c r="F15" s="326"/>
      <c r="G15" s="326"/>
      <c r="H15" s="326"/>
      <c r="I15" s="326"/>
      <c r="J15" s="326"/>
      <c r="K15" s="326"/>
      <c r="L15" s="326"/>
      <c r="M15" s="327">
        <f t="shared" si="1"/>
        <v>0</v>
      </c>
      <c r="N15" s="328">
        <v>0</v>
      </c>
      <c r="O15" s="330">
        <f>M15*N15</f>
        <v>0</v>
      </c>
      <c r="Q15" s="362" t="s">
        <v>280</v>
      </c>
    </row>
    <row r="16" spans="1:17" x14ac:dyDescent="0.3">
      <c r="B16" s="336" t="s">
        <v>91</v>
      </c>
      <c r="C16" s="191"/>
      <c r="D16" s="326"/>
      <c r="E16" s="326"/>
      <c r="F16" s="326"/>
      <c r="G16" s="326"/>
      <c r="H16" s="326"/>
      <c r="I16" s="326"/>
      <c r="J16" s="326"/>
      <c r="K16" s="326"/>
      <c r="L16" s="326"/>
      <c r="M16" s="327">
        <f t="shared" si="1"/>
        <v>0</v>
      </c>
      <c r="N16" s="328">
        <v>0</v>
      </c>
      <c r="O16" s="330">
        <f t="shared" ref="O16:O38" si="2">M16*N16</f>
        <v>0</v>
      </c>
    </row>
    <row r="17" spans="2:15" x14ac:dyDescent="0.3">
      <c r="B17" s="336" t="s">
        <v>186</v>
      </c>
      <c r="C17" s="191"/>
      <c r="D17" s="326"/>
      <c r="E17" s="326"/>
      <c r="F17" s="326"/>
      <c r="G17" s="326"/>
      <c r="H17" s="326"/>
      <c r="I17" s="326"/>
      <c r="J17" s="326"/>
      <c r="K17" s="326"/>
      <c r="L17" s="326"/>
      <c r="M17" s="327">
        <f t="shared" si="1"/>
        <v>0</v>
      </c>
      <c r="N17" s="328">
        <v>0</v>
      </c>
      <c r="O17" s="330">
        <f t="shared" si="2"/>
        <v>0</v>
      </c>
    </row>
    <row r="18" spans="2:15" x14ac:dyDescent="0.3">
      <c r="B18" s="336" t="s">
        <v>187</v>
      </c>
      <c r="C18" s="191"/>
      <c r="D18" s="326"/>
      <c r="E18" s="326"/>
      <c r="F18" s="326"/>
      <c r="G18" s="326"/>
      <c r="H18" s="326"/>
      <c r="I18" s="326"/>
      <c r="J18" s="326"/>
      <c r="K18" s="326"/>
      <c r="L18" s="326"/>
      <c r="M18" s="327">
        <f t="shared" si="1"/>
        <v>0</v>
      </c>
      <c r="N18" s="328">
        <v>0</v>
      </c>
      <c r="O18" s="330">
        <f t="shared" si="2"/>
        <v>0</v>
      </c>
    </row>
    <row r="19" spans="2:15" x14ac:dyDescent="0.3">
      <c r="B19" s="336" t="s">
        <v>188</v>
      </c>
      <c r="C19" s="191"/>
      <c r="D19" s="326"/>
      <c r="E19" s="326"/>
      <c r="F19" s="326"/>
      <c r="G19" s="326"/>
      <c r="H19" s="326"/>
      <c r="I19" s="326"/>
      <c r="J19" s="326"/>
      <c r="K19" s="326"/>
      <c r="L19" s="326"/>
      <c r="M19" s="327">
        <f t="shared" si="1"/>
        <v>0</v>
      </c>
      <c r="N19" s="328">
        <v>0</v>
      </c>
      <c r="O19" s="330">
        <f t="shared" si="2"/>
        <v>0</v>
      </c>
    </row>
    <row r="20" spans="2:15" x14ac:dyDescent="0.3">
      <c r="B20" s="336" t="s">
        <v>189</v>
      </c>
      <c r="C20" s="191"/>
      <c r="D20" s="326"/>
      <c r="E20" s="326"/>
      <c r="F20" s="326"/>
      <c r="G20" s="326"/>
      <c r="H20" s="326"/>
      <c r="I20" s="326"/>
      <c r="J20" s="326"/>
      <c r="K20" s="326"/>
      <c r="L20" s="326"/>
      <c r="M20" s="327">
        <f t="shared" si="1"/>
        <v>0</v>
      </c>
      <c r="N20" s="328">
        <v>0</v>
      </c>
      <c r="O20" s="330">
        <f t="shared" si="2"/>
        <v>0</v>
      </c>
    </row>
    <row r="21" spans="2:15" x14ac:dyDescent="0.3">
      <c r="B21" s="336" t="s">
        <v>93</v>
      </c>
      <c r="C21" s="191"/>
      <c r="D21" s="326"/>
      <c r="E21" s="326"/>
      <c r="F21" s="326"/>
      <c r="G21" s="326"/>
      <c r="H21" s="326"/>
      <c r="I21" s="326"/>
      <c r="J21" s="326"/>
      <c r="K21" s="326"/>
      <c r="L21" s="326"/>
      <c r="M21" s="327">
        <f t="shared" si="1"/>
        <v>0</v>
      </c>
      <c r="N21" s="328">
        <v>0</v>
      </c>
      <c r="O21" s="330">
        <f t="shared" si="2"/>
        <v>0</v>
      </c>
    </row>
    <row r="22" spans="2:15" x14ac:dyDescent="0.3">
      <c r="B22" s="336" t="s">
        <v>92</v>
      </c>
      <c r="C22" s="191"/>
      <c r="D22" s="326"/>
      <c r="E22" s="326"/>
      <c r="F22" s="326"/>
      <c r="G22" s="326"/>
      <c r="H22" s="326"/>
      <c r="I22" s="326"/>
      <c r="J22" s="326"/>
      <c r="K22" s="326"/>
      <c r="L22" s="326"/>
      <c r="M22" s="327">
        <f t="shared" si="1"/>
        <v>0</v>
      </c>
      <c r="N22" s="328">
        <v>0</v>
      </c>
      <c r="O22" s="330">
        <f t="shared" si="2"/>
        <v>0</v>
      </c>
    </row>
    <row r="23" spans="2:15" x14ac:dyDescent="0.3">
      <c r="B23" s="336" t="s">
        <v>190</v>
      </c>
      <c r="C23" s="191"/>
      <c r="D23" s="326"/>
      <c r="E23" s="326"/>
      <c r="F23" s="326"/>
      <c r="G23" s="326"/>
      <c r="H23" s="326"/>
      <c r="I23" s="326"/>
      <c r="J23" s="326"/>
      <c r="K23" s="326"/>
      <c r="L23" s="326"/>
      <c r="M23" s="327">
        <f t="shared" si="1"/>
        <v>0</v>
      </c>
      <c r="N23" s="328">
        <v>0</v>
      </c>
      <c r="O23" s="330">
        <f t="shared" si="2"/>
        <v>0</v>
      </c>
    </row>
    <row r="24" spans="2:15" x14ac:dyDescent="0.3">
      <c r="B24" s="336" t="s">
        <v>191</v>
      </c>
      <c r="C24" s="191"/>
      <c r="D24" s="326"/>
      <c r="E24" s="326"/>
      <c r="F24" s="326"/>
      <c r="G24" s="326"/>
      <c r="H24" s="326"/>
      <c r="I24" s="326"/>
      <c r="J24" s="326"/>
      <c r="K24" s="326"/>
      <c r="L24" s="326"/>
      <c r="M24" s="327">
        <f t="shared" si="1"/>
        <v>0</v>
      </c>
      <c r="N24" s="328">
        <v>0</v>
      </c>
      <c r="O24" s="330">
        <f t="shared" si="2"/>
        <v>0</v>
      </c>
    </row>
    <row r="25" spans="2:15" x14ac:dyDescent="0.3">
      <c r="B25" s="336" t="s">
        <v>192</v>
      </c>
      <c r="C25" s="191"/>
      <c r="D25" s="326"/>
      <c r="E25" s="326"/>
      <c r="F25" s="326"/>
      <c r="G25" s="326"/>
      <c r="H25" s="326"/>
      <c r="I25" s="326"/>
      <c r="J25" s="326"/>
      <c r="K25" s="326"/>
      <c r="L25" s="326"/>
      <c r="M25" s="327">
        <f t="shared" si="1"/>
        <v>0</v>
      </c>
      <c r="N25" s="328">
        <v>0</v>
      </c>
      <c r="O25" s="330">
        <f t="shared" si="2"/>
        <v>0</v>
      </c>
    </row>
    <row r="26" spans="2:15" x14ac:dyDescent="0.3">
      <c r="B26" s="336" t="s">
        <v>193</v>
      </c>
      <c r="C26" s="191"/>
      <c r="D26" s="326"/>
      <c r="E26" s="326"/>
      <c r="F26" s="326"/>
      <c r="G26" s="326"/>
      <c r="H26" s="326"/>
      <c r="I26" s="326"/>
      <c r="J26" s="326"/>
      <c r="K26" s="326"/>
      <c r="L26" s="326"/>
      <c r="M26" s="327">
        <f t="shared" si="1"/>
        <v>0</v>
      </c>
      <c r="N26" s="328">
        <v>0</v>
      </c>
      <c r="O26" s="330">
        <f t="shared" si="2"/>
        <v>0</v>
      </c>
    </row>
    <row r="27" spans="2:15" x14ac:dyDescent="0.3">
      <c r="B27" s="336" t="s">
        <v>194</v>
      </c>
      <c r="C27" s="191"/>
      <c r="D27" s="326"/>
      <c r="E27" s="326"/>
      <c r="F27" s="326"/>
      <c r="G27" s="326"/>
      <c r="H27" s="326"/>
      <c r="I27" s="326"/>
      <c r="J27" s="326"/>
      <c r="K27" s="326"/>
      <c r="L27" s="326"/>
      <c r="M27" s="327">
        <f t="shared" si="1"/>
        <v>0</v>
      </c>
      <c r="N27" s="328">
        <v>0</v>
      </c>
      <c r="O27" s="330">
        <f t="shared" si="2"/>
        <v>0</v>
      </c>
    </row>
    <row r="28" spans="2:15" x14ac:dyDescent="0.3">
      <c r="B28" s="336" t="s">
        <v>195</v>
      </c>
      <c r="C28" s="191"/>
      <c r="D28" s="326"/>
      <c r="E28" s="326"/>
      <c r="F28" s="326"/>
      <c r="G28" s="326"/>
      <c r="H28" s="326"/>
      <c r="I28" s="326"/>
      <c r="J28" s="326"/>
      <c r="K28" s="326"/>
      <c r="L28" s="326"/>
      <c r="M28" s="327">
        <f t="shared" si="1"/>
        <v>0</v>
      </c>
      <c r="N28" s="328">
        <v>0</v>
      </c>
      <c r="O28" s="330">
        <f t="shared" si="2"/>
        <v>0</v>
      </c>
    </row>
    <row r="29" spans="2:15" x14ac:dyDescent="0.3">
      <c r="B29" s="336" t="s">
        <v>196</v>
      </c>
      <c r="C29" s="191"/>
      <c r="D29" s="326"/>
      <c r="E29" s="326"/>
      <c r="F29" s="326"/>
      <c r="G29" s="326"/>
      <c r="H29" s="326"/>
      <c r="I29" s="326"/>
      <c r="J29" s="326"/>
      <c r="K29" s="326"/>
      <c r="L29" s="326"/>
      <c r="M29" s="327">
        <f t="shared" si="1"/>
        <v>0</v>
      </c>
      <c r="N29" s="328">
        <v>0</v>
      </c>
      <c r="O29" s="330">
        <f t="shared" si="2"/>
        <v>0</v>
      </c>
    </row>
    <row r="30" spans="2:15" x14ac:dyDescent="0.3">
      <c r="B30" s="336" t="s">
        <v>197</v>
      </c>
      <c r="C30" s="191"/>
      <c r="D30" s="326"/>
      <c r="E30" s="326"/>
      <c r="F30" s="326"/>
      <c r="G30" s="326"/>
      <c r="H30" s="326"/>
      <c r="I30" s="326"/>
      <c r="J30" s="326"/>
      <c r="K30" s="326"/>
      <c r="L30" s="326"/>
      <c r="M30" s="327">
        <f t="shared" si="1"/>
        <v>0</v>
      </c>
      <c r="N30" s="328">
        <v>0</v>
      </c>
      <c r="O30" s="330">
        <f t="shared" si="2"/>
        <v>0</v>
      </c>
    </row>
    <row r="31" spans="2:15" x14ac:dyDescent="0.3">
      <c r="B31" s="336" t="s">
        <v>198</v>
      </c>
      <c r="C31" s="191"/>
      <c r="D31" s="326"/>
      <c r="E31" s="326"/>
      <c r="F31" s="326"/>
      <c r="G31" s="326"/>
      <c r="H31" s="326"/>
      <c r="I31" s="326"/>
      <c r="J31" s="326"/>
      <c r="K31" s="326"/>
      <c r="L31" s="326"/>
      <c r="M31" s="327">
        <f t="shared" si="1"/>
        <v>0</v>
      </c>
      <c r="N31" s="328">
        <v>0</v>
      </c>
      <c r="O31" s="330">
        <f t="shared" si="2"/>
        <v>0</v>
      </c>
    </row>
    <row r="32" spans="2:15" x14ac:dyDescent="0.3">
      <c r="B32" s="336" t="s">
        <v>199</v>
      </c>
      <c r="C32" s="191"/>
      <c r="D32" s="326"/>
      <c r="E32" s="326"/>
      <c r="F32" s="326"/>
      <c r="G32" s="326"/>
      <c r="H32" s="326"/>
      <c r="I32" s="326"/>
      <c r="J32" s="326"/>
      <c r="K32" s="326"/>
      <c r="L32" s="326"/>
      <c r="M32" s="327">
        <f t="shared" si="1"/>
        <v>0</v>
      </c>
      <c r="N32" s="328">
        <v>0</v>
      </c>
      <c r="O32" s="330">
        <f t="shared" si="2"/>
        <v>0</v>
      </c>
    </row>
    <row r="33" spans="2:15" x14ac:dyDescent="0.3">
      <c r="B33" s="336" t="s">
        <v>200</v>
      </c>
      <c r="C33" s="191"/>
      <c r="D33" s="326"/>
      <c r="E33" s="326"/>
      <c r="F33" s="326"/>
      <c r="G33" s="326"/>
      <c r="H33" s="326"/>
      <c r="I33" s="326"/>
      <c r="J33" s="326"/>
      <c r="K33" s="326"/>
      <c r="L33" s="326"/>
      <c r="M33" s="327">
        <f t="shared" si="1"/>
        <v>0</v>
      </c>
      <c r="N33" s="328">
        <v>0</v>
      </c>
      <c r="O33" s="330">
        <f t="shared" si="2"/>
        <v>0</v>
      </c>
    </row>
    <row r="34" spans="2:15" hidden="1" x14ac:dyDescent="0.3">
      <c r="B34" s="336" t="s">
        <v>201</v>
      </c>
      <c r="C34" s="191"/>
      <c r="D34" s="326"/>
      <c r="E34" s="326"/>
      <c r="F34" s="326"/>
      <c r="G34" s="326"/>
      <c r="H34" s="326"/>
      <c r="I34" s="326"/>
      <c r="J34" s="326"/>
      <c r="K34" s="326"/>
      <c r="L34" s="326"/>
      <c r="M34" s="327">
        <f t="shared" si="1"/>
        <v>0</v>
      </c>
      <c r="N34" s="328">
        <v>2</v>
      </c>
      <c r="O34" s="330">
        <f t="shared" si="2"/>
        <v>0</v>
      </c>
    </row>
    <row r="35" spans="2:15" hidden="1" x14ac:dyDescent="0.3">
      <c r="B35" s="336" t="s">
        <v>94</v>
      </c>
      <c r="C35" s="191"/>
      <c r="D35" s="326"/>
      <c r="E35" s="326"/>
      <c r="F35" s="326"/>
      <c r="G35" s="326"/>
      <c r="H35" s="326"/>
      <c r="I35" s="326"/>
      <c r="J35" s="326"/>
      <c r="K35" s="326"/>
      <c r="L35" s="326"/>
      <c r="M35" s="327">
        <f t="shared" si="1"/>
        <v>0</v>
      </c>
      <c r="N35" s="328">
        <v>2</v>
      </c>
      <c r="O35" s="330">
        <f t="shared" si="2"/>
        <v>0</v>
      </c>
    </row>
    <row r="36" spans="2:15" x14ac:dyDescent="0.3">
      <c r="B36" s="336" t="s">
        <v>95</v>
      </c>
      <c r="C36" s="191"/>
      <c r="D36" s="326"/>
      <c r="E36" s="326"/>
      <c r="F36" s="326"/>
      <c r="G36" s="326"/>
      <c r="H36" s="326"/>
      <c r="I36" s="326"/>
      <c r="J36" s="326"/>
      <c r="K36" s="326"/>
      <c r="L36" s="326"/>
      <c r="M36" s="327">
        <f t="shared" si="1"/>
        <v>0</v>
      </c>
      <c r="N36" s="328">
        <v>0</v>
      </c>
      <c r="O36" s="330">
        <f t="shared" si="2"/>
        <v>0</v>
      </c>
    </row>
    <row r="37" spans="2:15" x14ac:dyDescent="0.3">
      <c r="B37" s="337" t="s">
        <v>202</v>
      </c>
      <c r="C37" s="191"/>
      <c r="D37" s="326"/>
      <c r="E37" s="326"/>
      <c r="F37" s="326"/>
      <c r="G37" s="326"/>
      <c r="H37" s="326"/>
      <c r="I37" s="326"/>
      <c r="J37" s="326"/>
      <c r="K37" s="326"/>
      <c r="L37" s="326"/>
      <c r="M37" s="380">
        <f t="shared" si="1"/>
        <v>0</v>
      </c>
      <c r="N37" s="328">
        <v>0</v>
      </c>
      <c r="O37" s="381">
        <f t="shared" si="2"/>
        <v>0</v>
      </c>
    </row>
    <row r="38" spans="2:15" x14ac:dyDescent="0.3">
      <c r="B38" s="337" t="s">
        <v>284</v>
      </c>
      <c r="C38" s="191"/>
      <c r="D38" s="326"/>
      <c r="E38" s="326"/>
      <c r="F38" s="326"/>
      <c r="G38" s="326"/>
      <c r="H38" s="326"/>
      <c r="I38" s="326"/>
      <c r="J38" s="326"/>
      <c r="K38" s="326"/>
      <c r="L38" s="326"/>
      <c r="M38" s="380">
        <f t="shared" si="1"/>
        <v>0</v>
      </c>
      <c r="N38" s="328">
        <v>0</v>
      </c>
      <c r="O38" s="381">
        <f t="shared" si="2"/>
        <v>0</v>
      </c>
    </row>
    <row r="39" spans="2:15" ht="15" thickBot="1" x14ac:dyDescent="0.35">
      <c r="B39" s="338"/>
      <c r="C39" s="192"/>
      <c r="D39" s="331"/>
      <c r="E39" s="331"/>
      <c r="F39" s="331"/>
      <c r="G39" s="331"/>
      <c r="H39" s="331"/>
      <c r="I39" s="331"/>
      <c r="J39" s="331"/>
      <c r="K39" s="331"/>
      <c r="L39" s="331"/>
      <c r="M39" s="332">
        <f t="shared" si="1"/>
        <v>0</v>
      </c>
      <c r="N39" s="333">
        <v>0</v>
      </c>
      <c r="O39" s="334">
        <f>M39*N39</f>
        <v>0</v>
      </c>
    </row>
    <row r="40" spans="2:15" ht="15" thickBot="1" x14ac:dyDescent="0.35">
      <c r="B40" s="190"/>
      <c r="C40" s="190"/>
      <c r="D40" s="190"/>
      <c r="E40" s="190"/>
      <c r="F40" s="190"/>
      <c r="G40" s="190"/>
      <c r="H40" s="190"/>
      <c r="I40" s="190"/>
      <c r="J40" s="190"/>
      <c r="K40" s="190"/>
      <c r="L40" s="190"/>
      <c r="M40" s="190"/>
      <c r="N40" s="190"/>
      <c r="O40" s="190"/>
    </row>
    <row r="41" spans="2:15" ht="15" thickBot="1" x14ac:dyDescent="0.35">
      <c r="B41" s="454" t="s">
        <v>236</v>
      </c>
      <c r="C41" s="455"/>
      <c r="D41" s="455"/>
      <c r="E41" s="455"/>
      <c r="F41" s="455"/>
      <c r="G41" s="455"/>
      <c r="H41" s="455"/>
      <c r="I41" s="455"/>
      <c r="J41" s="455"/>
      <c r="K41" s="455"/>
      <c r="L41" s="455"/>
      <c r="M41" s="456"/>
      <c r="N41" s="449">
        <f>SUM(O14:O39)</f>
        <v>0</v>
      </c>
      <c r="O41" s="450"/>
    </row>
    <row r="42" spans="2:15" x14ac:dyDescent="0.3">
      <c r="B42" s="95"/>
      <c r="C42" s="95"/>
      <c r="D42" s="95"/>
      <c r="E42" s="168"/>
      <c r="F42" s="95"/>
      <c r="G42" s="95"/>
      <c r="H42" s="95"/>
    </row>
    <row r="43" spans="2:15" x14ac:dyDescent="0.3">
      <c r="B43" s="95"/>
      <c r="C43" s="95"/>
      <c r="D43" s="95"/>
      <c r="E43" s="168"/>
      <c r="F43" s="95"/>
      <c r="G43" s="95"/>
      <c r="H43" s="95"/>
    </row>
  </sheetData>
  <sheetProtection algorithmName="SHA-512" hashValue="CTr2GvHJ971i6zz0vJV46IWGP6ggF5nkY27uDKw47Xm7GwHbGScAZ12pyxB2fDCK8ll5/Ti7WjBY4n49X2FnXA==" saltValue="au9mVhQzmrYu6GbAM14Ycw==" spinCount="100000" sheet="1" insertColumns="0" insertRows="0"/>
  <mergeCells count="9">
    <mergeCell ref="B4:O4"/>
    <mergeCell ref="N41:O41"/>
    <mergeCell ref="B7:O7"/>
    <mergeCell ref="B41:M41"/>
    <mergeCell ref="B11:O11"/>
    <mergeCell ref="B6:O6"/>
    <mergeCell ref="B8:L9"/>
    <mergeCell ref="M8:O8"/>
    <mergeCell ref="B5:O5"/>
  </mergeCells>
  <printOptions horizontalCentered="1"/>
  <pageMargins left="0.2" right="0.2" top="0.25" bottom="0.25" header="0" footer="0"/>
  <pageSetup scale="54" fitToHeight="0" orientation="portrait" r:id="rId1"/>
  <colBreaks count="1" manualBreakCount="1">
    <brk id="3" min="3" max="39"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L47"/>
  <sheetViews>
    <sheetView showGridLines="0" topLeftCell="BS13" zoomScale="90" zoomScaleNormal="90" workbookViewId="0">
      <selection activeCell="DK17" sqref="DK17"/>
    </sheetView>
  </sheetViews>
  <sheetFormatPr defaultColWidth="9.109375" defaultRowHeight="14.4" x14ac:dyDescent="0.3"/>
  <cols>
    <col min="1" max="1" width="1.88671875" style="87" customWidth="1"/>
    <col min="2" max="2" width="37" style="95" customWidth="1"/>
    <col min="3" max="14" width="4.33203125" style="95" customWidth="1"/>
    <col min="15" max="15" width="8" style="95" customWidth="1"/>
    <col min="16" max="16" width="6.5546875" style="95" customWidth="1"/>
    <col min="17" max="28" width="4.33203125" style="95" customWidth="1"/>
    <col min="29" max="29" width="8" style="95" customWidth="1"/>
    <col min="30" max="30" width="6.5546875" style="95" customWidth="1"/>
    <col min="31" max="42" width="4.33203125" style="95" customWidth="1"/>
    <col min="43" max="43" width="8" style="95" customWidth="1"/>
    <col min="44" max="44" width="6.5546875" style="95" customWidth="1"/>
    <col min="45" max="56" width="4.33203125" style="95" customWidth="1"/>
    <col min="57" max="57" width="8" style="95" customWidth="1"/>
    <col min="58" max="58" width="6.5546875" style="95" customWidth="1"/>
    <col min="59" max="70" width="4.33203125" style="95" customWidth="1"/>
    <col min="71" max="71" width="8" style="95" customWidth="1"/>
    <col min="72" max="72" width="6.5546875" style="95" customWidth="1"/>
    <col min="73" max="84" width="4.33203125" style="95" customWidth="1"/>
    <col min="85" max="85" width="8" style="95" customWidth="1"/>
    <col min="86" max="86" width="6.5546875" style="95" customWidth="1"/>
    <col min="87" max="98" width="4.33203125" style="95" customWidth="1"/>
    <col min="99" max="99" width="8" style="95" customWidth="1"/>
    <col min="100" max="100" width="6.5546875" style="95" customWidth="1"/>
    <col min="101" max="112" width="4.33203125" style="95" customWidth="1"/>
    <col min="113" max="113" width="8" style="95" customWidth="1"/>
    <col min="114" max="115" width="6.5546875" style="95" customWidth="1"/>
    <col min="116" max="116" width="12.44140625" style="95" customWidth="1"/>
    <col min="117" max="16384" width="9.109375" style="87"/>
  </cols>
  <sheetData>
    <row r="1" spans="2:116" x14ac:dyDescent="0.3">
      <c r="B1" s="254"/>
      <c r="C1" s="256"/>
      <c r="D1" s="256"/>
      <c r="E1" s="255"/>
      <c r="F1" s="255"/>
      <c r="G1" s="255"/>
      <c r="H1" s="256"/>
      <c r="I1" s="255"/>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305">
        <f>'Pricing Proposal'!D4</f>
        <v>0</v>
      </c>
    </row>
    <row r="2" spans="2:116" x14ac:dyDescent="0.3">
      <c r="B2" s="303"/>
      <c r="C2" s="200"/>
      <c r="D2" s="200"/>
      <c r="E2" s="304"/>
      <c r="F2" s="304"/>
      <c r="G2" s="304"/>
      <c r="H2" s="200"/>
      <c r="I2" s="304"/>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306">
        <f>'Pricing Proposal'!D5</f>
        <v>0</v>
      </c>
    </row>
    <row r="3" spans="2:116" ht="17.399999999999999" x14ac:dyDescent="0.3">
      <c r="B3" s="446" t="s">
        <v>172</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c r="CW3" s="447"/>
      <c r="CX3" s="447"/>
      <c r="CY3" s="447"/>
      <c r="CZ3" s="447"/>
      <c r="DA3" s="447"/>
      <c r="DB3" s="447"/>
      <c r="DC3" s="447"/>
      <c r="DD3" s="447"/>
      <c r="DE3" s="447"/>
      <c r="DF3" s="447"/>
      <c r="DG3" s="447"/>
      <c r="DH3" s="447"/>
      <c r="DI3" s="447"/>
      <c r="DJ3" s="447"/>
      <c r="DK3" s="447"/>
      <c r="DL3" s="448"/>
    </row>
    <row r="4" spans="2:116" ht="17.399999999999999" x14ac:dyDescent="0.3">
      <c r="B4" s="446" t="s">
        <v>174</v>
      </c>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447"/>
      <c r="BT4" s="447"/>
      <c r="BU4" s="447"/>
      <c r="BV4" s="447"/>
      <c r="BW4" s="447"/>
      <c r="BX4" s="447"/>
      <c r="BY4" s="447"/>
      <c r="BZ4" s="447"/>
      <c r="CA4" s="447"/>
      <c r="CB4" s="447"/>
      <c r="CC4" s="447"/>
      <c r="CD4" s="447"/>
      <c r="CE4" s="447"/>
      <c r="CF4" s="447"/>
      <c r="CG4" s="447"/>
      <c r="CH4" s="447"/>
      <c r="CI4" s="447"/>
      <c r="CJ4" s="447"/>
      <c r="CK4" s="447"/>
      <c r="CL4" s="447"/>
      <c r="CM4" s="447"/>
      <c r="CN4" s="447"/>
      <c r="CO4" s="447"/>
      <c r="CP4" s="447"/>
      <c r="CQ4" s="447"/>
      <c r="CR4" s="447"/>
      <c r="CS4" s="447"/>
      <c r="CT4" s="447"/>
      <c r="CU4" s="447"/>
      <c r="CV4" s="447"/>
      <c r="CW4" s="447"/>
      <c r="CX4" s="447"/>
      <c r="CY4" s="447"/>
      <c r="CZ4" s="447"/>
      <c r="DA4" s="447"/>
      <c r="DB4" s="447"/>
      <c r="DC4" s="447"/>
      <c r="DD4" s="447"/>
      <c r="DE4" s="447"/>
      <c r="DF4" s="447"/>
      <c r="DG4" s="447"/>
      <c r="DH4" s="447"/>
      <c r="DI4" s="447"/>
      <c r="DJ4" s="447"/>
      <c r="DK4" s="447"/>
      <c r="DL4" s="448"/>
    </row>
    <row r="5" spans="2:116" ht="17.399999999999999" x14ac:dyDescent="0.3">
      <c r="B5" s="488">
        <f>'Pricing Proposal'!D6</f>
        <v>0</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489"/>
      <c r="AP5" s="489"/>
      <c r="AQ5" s="489"/>
      <c r="AR5" s="489"/>
      <c r="AS5" s="489"/>
      <c r="AT5" s="489"/>
      <c r="AU5" s="489"/>
      <c r="AV5" s="489"/>
      <c r="AW5" s="489"/>
      <c r="AX5" s="489"/>
      <c r="AY5" s="489"/>
      <c r="AZ5" s="489"/>
      <c r="BA5" s="489"/>
      <c r="BB5" s="489"/>
      <c r="BC5" s="489"/>
      <c r="BD5" s="489"/>
      <c r="BE5" s="489"/>
      <c r="BF5" s="489"/>
      <c r="BG5" s="489"/>
      <c r="BH5" s="489"/>
      <c r="BI5" s="489"/>
      <c r="BJ5" s="489"/>
      <c r="BK5" s="489"/>
      <c r="BL5" s="489"/>
      <c r="BM5" s="489"/>
      <c r="BN5" s="489"/>
      <c r="BO5" s="489"/>
      <c r="BP5" s="489"/>
      <c r="BQ5" s="489"/>
      <c r="BR5" s="489"/>
      <c r="BS5" s="489"/>
      <c r="BT5" s="489"/>
      <c r="BU5" s="489"/>
      <c r="BV5" s="489"/>
      <c r="BW5" s="489"/>
      <c r="BX5" s="489"/>
      <c r="BY5" s="489"/>
      <c r="BZ5" s="489"/>
      <c r="CA5" s="489"/>
      <c r="CB5" s="489"/>
      <c r="CC5" s="489"/>
      <c r="CD5" s="489"/>
      <c r="CE5" s="489"/>
      <c r="CF5" s="489"/>
      <c r="CG5" s="489"/>
      <c r="CH5" s="489"/>
      <c r="CI5" s="489"/>
      <c r="CJ5" s="489"/>
      <c r="CK5" s="489"/>
      <c r="CL5" s="489"/>
      <c r="CM5" s="489"/>
      <c r="CN5" s="489"/>
      <c r="CO5" s="489"/>
      <c r="CP5" s="489"/>
      <c r="CQ5" s="489"/>
      <c r="CR5" s="489"/>
      <c r="CS5" s="489"/>
      <c r="CT5" s="489"/>
      <c r="CU5" s="489"/>
      <c r="CV5" s="489"/>
      <c r="CW5" s="489"/>
      <c r="CX5" s="489"/>
      <c r="CY5" s="489"/>
      <c r="CZ5" s="489"/>
      <c r="DA5" s="489"/>
      <c r="DB5" s="489"/>
      <c r="DC5" s="489"/>
      <c r="DD5" s="489"/>
      <c r="DE5" s="489"/>
      <c r="DF5" s="489"/>
      <c r="DG5" s="489"/>
      <c r="DH5" s="489"/>
      <c r="DI5" s="489"/>
      <c r="DJ5" s="489"/>
      <c r="DK5" s="489"/>
      <c r="DL5" s="490"/>
    </row>
    <row r="6" spans="2:116" ht="15.6" x14ac:dyDescent="0.3">
      <c r="B6" s="257"/>
      <c r="C6" s="258"/>
      <c r="D6" s="258"/>
      <c r="E6" s="258"/>
      <c r="F6" s="258"/>
      <c r="G6" s="258"/>
      <c r="H6" s="258"/>
      <c r="I6" s="258"/>
      <c r="J6" s="259"/>
      <c r="K6" s="259"/>
      <c r="L6" s="259"/>
      <c r="M6" s="259"/>
      <c r="N6" s="259"/>
      <c r="O6" s="259"/>
      <c r="P6" s="259"/>
      <c r="Q6" s="259"/>
      <c r="R6" s="259"/>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0"/>
      <c r="DG6" s="260"/>
      <c r="DH6" s="260"/>
      <c r="DI6" s="260"/>
      <c r="DJ6" s="260"/>
      <c r="DK6" s="260"/>
      <c r="DL6" s="261"/>
    </row>
    <row r="7" spans="2:116" ht="43.5" customHeight="1" thickBot="1" x14ac:dyDescent="0.35">
      <c r="B7" s="482" t="s">
        <v>287</v>
      </c>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3"/>
      <c r="BK7" s="483"/>
      <c r="BL7" s="483"/>
      <c r="BM7" s="483"/>
      <c r="BN7" s="483"/>
      <c r="BO7" s="483"/>
      <c r="BP7" s="483"/>
      <c r="BQ7" s="483"/>
      <c r="BR7" s="483"/>
      <c r="BS7" s="483"/>
      <c r="BT7" s="483"/>
      <c r="BU7" s="483"/>
      <c r="BV7" s="483"/>
      <c r="BW7" s="483"/>
      <c r="BX7" s="483"/>
      <c r="BY7" s="483"/>
      <c r="BZ7" s="483"/>
      <c r="CA7" s="483"/>
      <c r="CB7" s="483"/>
      <c r="CC7" s="483"/>
      <c r="CD7" s="483"/>
      <c r="CE7" s="483"/>
      <c r="CF7" s="483"/>
      <c r="CG7" s="483"/>
      <c r="CH7" s="483"/>
      <c r="CI7" s="483"/>
      <c r="CJ7" s="483"/>
      <c r="CK7" s="483"/>
      <c r="CL7" s="483"/>
      <c r="CM7" s="483"/>
      <c r="CN7" s="483"/>
      <c r="CO7" s="483"/>
      <c r="CP7" s="483"/>
      <c r="CQ7" s="483"/>
      <c r="CR7" s="483"/>
      <c r="CS7" s="483"/>
      <c r="CT7" s="483"/>
      <c r="CU7" s="483"/>
      <c r="CV7" s="483"/>
      <c r="CW7" s="483"/>
      <c r="CX7" s="483"/>
      <c r="CY7" s="483"/>
      <c r="CZ7" s="483"/>
      <c r="DA7" s="483"/>
      <c r="DB7" s="483"/>
      <c r="DC7" s="483"/>
      <c r="DD7" s="483"/>
      <c r="DE7" s="483"/>
      <c r="DF7" s="483"/>
      <c r="DG7" s="483"/>
      <c r="DH7" s="483"/>
      <c r="DI7" s="483"/>
      <c r="DJ7" s="483"/>
      <c r="DK7" s="483"/>
      <c r="DL7" s="484"/>
    </row>
    <row r="8" spans="2:116" x14ac:dyDescent="0.3">
      <c r="B8" s="473" t="s">
        <v>234</v>
      </c>
      <c r="C8" s="474"/>
      <c r="D8" s="474"/>
      <c r="E8" s="474"/>
      <c r="F8" s="474"/>
      <c r="G8" s="474"/>
      <c r="H8" s="475"/>
    </row>
    <row r="9" spans="2:116" x14ac:dyDescent="0.3">
      <c r="B9" s="193" t="s">
        <v>203</v>
      </c>
      <c r="C9" s="194"/>
      <c r="D9" s="194"/>
      <c r="E9" s="194"/>
      <c r="F9" s="194"/>
      <c r="G9" s="194"/>
      <c r="H9" s="194"/>
      <c r="I9" s="194"/>
      <c r="J9" s="194"/>
      <c r="K9" s="194"/>
      <c r="L9" s="194"/>
      <c r="M9" s="194"/>
      <c r="N9" s="194"/>
      <c r="O9" s="194"/>
      <c r="P9" s="194"/>
      <c r="Q9" s="194"/>
      <c r="R9" s="194"/>
      <c r="S9" s="194"/>
      <c r="T9" s="194"/>
      <c r="U9" s="194"/>
      <c r="V9" s="194"/>
      <c r="W9" s="194"/>
      <c r="X9" s="194"/>
      <c r="Y9" s="194"/>
      <c r="Z9" s="194"/>
      <c r="AA9" s="194" t="s">
        <v>50</v>
      </c>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5"/>
    </row>
    <row r="10" spans="2:116" x14ac:dyDescent="0.3">
      <c r="B10" s="196" t="s">
        <v>269</v>
      </c>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t="s">
        <v>204</v>
      </c>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8"/>
    </row>
    <row r="11" spans="2:116" x14ac:dyDescent="0.3">
      <c r="B11" s="196" t="s">
        <v>205</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t="s">
        <v>206</v>
      </c>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8"/>
    </row>
    <row r="12" spans="2:116" x14ac:dyDescent="0.3">
      <c r="B12" s="196" t="s">
        <v>207</v>
      </c>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267"/>
      <c r="BG12" s="267"/>
      <c r="BH12" s="267"/>
      <c r="BI12" s="26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8"/>
    </row>
    <row r="13" spans="2:116" x14ac:dyDescent="0.3">
      <c r="B13" s="196" t="s">
        <v>208</v>
      </c>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361" t="s">
        <v>279</v>
      </c>
      <c r="AD13" s="367"/>
      <c r="AE13" s="367"/>
      <c r="AF13" s="367"/>
      <c r="AG13" s="197"/>
      <c r="AH13" s="197"/>
      <c r="AI13" s="197"/>
      <c r="AJ13" s="197"/>
      <c r="AK13" s="197"/>
      <c r="AL13" s="197"/>
      <c r="AM13" s="197"/>
      <c r="AN13" s="197"/>
      <c r="AO13" s="197"/>
      <c r="AP13" s="197"/>
      <c r="AQ13" s="197"/>
      <c r="AR13" s="197"/>
      <c r="AS13" s="267"/>
      <c r="AT13" s="267"/>
      <c r="AU13" s="197"/>
      <c r="AV13" s="197"/>
      <c r="AW13" s="197"/>
      <c r="AX13" s="197"/>
      <c r="AY13" s="197"/>
      <c r="AZ13" s="197"/>
      <c r="BA13" s="197"/>
      <c r="BB13" s="197"/>
      <c r="BC13" s="197"/>
      <c r="BD13" s="197"/>
      <c r="BE13" s="197"/>
      <c r="BF13" s="267"/>
      <c r="BG13" s="267"/>
      <c r="BH13" s="267"/>
      <c r="BI13" s="267"/>
      <c r="BJ13" s="197"/>
      <c r="BK13" s="197"/>
      <c r="BL13" s="197"/>
      <c r="BM13" s="197"/>
      <c r="BN13" s="197"/>
      <c r="BO13" s="197"/>
      <c r="BP13" s="197"/>
      <c r="BQ13" s="197"/>
      <c r="BR13" s="197"/>
      <c r="BS13" s="197"/>
      <c r="BT13" s="197"/>
      <c r="BU13" s="267"/>
      <c r="BV13" s="267"/>
      <c r="BW13" s="197"/>
      <c r="BX13" s="197"/>
      <c r="BY13" s="197"/>
      <c r="BZ13" s="197"/>
      <c r="CA13" s="197"/>
      <c r="CB13" s="197"/>
      <c r="CC13" s="197"/>
      <c r="CD13" s="197"/>
      <c r="CE13" s="197"/>
      <c r="CF13" s="197"/>
      <c r="CG13" s="197"/>
      <c r="CH13" s="197"/>
      <c r="CI13" s="267"/>
      <c r="CJ13" s="267"/>
      <c r="CK13" s="197"/>
      <c r="CL13" s="197"/>
      <c r="CM13" s="197"/>
      <c r="CN13" s="197"/>
      <c r="CO13" s="197"/>
      <c r="CP13" s="197"/>
      <c r="CQ13" s="197"/>
      <c r="CR13" s="197"/>
      <c r="CS13" s="197"/>
      <c r="CT13" s="197"/>
      <c r="CU13" s="197"/>
      <c r="CV13" s="197"/>
      <c r="CW13" s="267"/>
      <c r="CX13" s="267"/>
      <c r="CY13" s="197"/>
      <c r="CZ13" s="197"/>
      <c r="DA13" s="197"/>
      <c r="DB13" s="197"/>
      <c r="DC13" s="197"/>
      <c r="DD13" s="197"/>
      <c r="DE13" s="197"/>
      <c r="DF13" s="197"/>
      <c r="DG13" s="197"/>
      <c r="DH13" s="197"/>
      <c r="DI13" s="197"/>
      <c r="DJ13" s="197"/>
      <c r="DK13" s="197"/>
      <c r="DL13" s="198"/>
    </row>
    <row r="14" spans="2:116" x14ac:dyDescent="0.3">
      <c r="B14" s="196" t="s">
        <v>209</v>
      </c>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362" t="s">
        <v>280</v>
      </c>
      <c r="AD14" s="368"/>
      <c r="AE14" s="368"/>
      <c r="AF14" s="368"/>
      <c r="AG14" s="197"/>
      <c r="AH14" s="197"/>
      <c r="AI14" s="197"/>
      <c r="AJ14" s="197"/>
      <c r="AK14" s="197"/>
      <c r="AL14" s="197"/>
      <c r="AM14" s="197"/>
      <c r="AN14" s="197"/>
      <c r="AO14" s="197"/>
      <c r="AP14" s="197"/>
      <c r="AQ14" s="197"/>
      <c r="AR14" s="197"/>
      <c r="AS14" s="267"/>
      <c r="AT14" s="267"/>
      <c r="AU14" s="197"/>
      <c r="AV14" s="197"/>
      <c r="AW14" s="197"/>
      <c r="AX14" s="197"/>
      <c r="AY14" s="197"/>
      <c r="AZ14" s="197"/>
      <c r="BA14" s="197"/>
      <c r="BB14" s="197"/>
      <c r="BC14" s="197"/>
      <c r="BD14" s="197"/>
      <c r="BE14" s="197"/>
      <c r="BF14" s="267"/>
      <c r="BG14" s="267"/>
      <c r="BH14" s="267"/>
      <c r="BI14" s="267"/>
      <c r="BJ14" s="197"/>
      <c r="BK14" s="197"/>
      <c r="BL14" s="197"/>
      <c r="BM14" s="197"/>
      <c r="BN14" s="197"/>
      <c r="BO14" s="197"/>
      <c r="BP14" s="197"/>
      <c r="BQ14" s="197"/>
      <c r="BR14" s="197"/>
      <c r="BS14" s="197"/>
      <c r="BT14" s="197"/>
      <c r="BU14" s="267"/>
      <c r="BV14" s="267"/>
      <c r="BW14" s="197"/>
      <c r="BX14" s="197"/>
      <c r="BY14" s="197"/>
      <c r="BZ14" s="197"/>
      <c r="CA14" s="197"/>
      <c r="CB14" s="197"/>
      <c r="CC14" s="197"/>
      <c r="CD14" s="197"/>
      <c r="CE14" s="197"/>
      <c r="CF14" s="197"/>
      <c r="CG14" s="197"/>
      <c r="CH14" s="197"/>
      <c r="CI14" s="267"/>
      <c r="CJ14" s="267"/>
      <c r="CK14" s="197"/>
      <c r="CL14" s="197"/>
      <c r="CM14" s="197"/>
      <c r="CN14" s="197"/>
      <c r="CO14" s="197"/>
      <c r="CP14" s="197"/>
      <c r="CQ14" s="197"/>
      <c r="CR14" s="197"/>
      <c r="CS14" s="197"/>
      <c r="CT14" s="197"/>
      <c r="CU14" s="197"/>
      <c r="CV14" s="197"/>
      <c r="CW14" s="267"/>
      <c r="CX14" s="267"/>
      <c r="CY14" s="197"/>
      <c r="CZ14" s="197"/>
      <c r="DA14" s="197"/>
      <c r="DB14" s="197"/>
      <c r="DC14" s="197"/>
      <c r="DD14" s="197"/>
      <c r="DE14" s="197"/>
      <c r="DF14" s="197"/>
      <c r="DG14" s="197"/>
      <c r="DH14" s="197"/>
      <c r="DI14" s="197"/>
      <c r="DJ14" s="197"/>
      <c r="DK14" s="197"/>
      <c r="DL14" s="198"/>
    </row>
    <row r="15" spans="2:116" x14ac:dyDescent="0.3">
      <c r="B15" s="196" t="s">
        <v>210</v>
      </c>
      <c r="C15" s="286"/>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8"/>
    </row>
    <row r="16" spans="2:116" ht="15" thickBot="1" x14ac:dyDescent="0.35">
      <c r="B16" s="196" t="s">
        <v>290</v>
      </c>
      <c r="C16" s="199"/>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136"/>
    </row>
    <row r="17" spans="2:116" ht="17.399999999999999" x14ac:dyDescent="0.3">
      <c r="B17" s="120"/>
      <c r="C17" s="476">
        <v>2021</v>
      </c>
      <c r="D17" s="477"/>
      <c r="E17" s="477"/>
      <c r="F17" s="477"/>
      <c r="G17" s="477"/>
      <c r="H17" s="477"/>
      <c r="I17" s="477"/>
      <c r="J17" s="477"/>
      <c r="K17" s="477"/>
      <c r="L17" s="477"/>
      <c r="M17" s="477"/>
      <c r="N17" s="477"/>
      <c r="O17" s="477"/>
      <c r="P17" s="478"/>
      <c r="Q17" s="479">
        <v>2022</v>
      </c>
      <c r="R17" s="480"/>
      <c r="S17" s="480"/>
      <c r="T17" s="480"/>
      <c r="U17" s="480"/>
      <c r="V17" s="480"/>
      <c r="W17" s="480"/>
      <c r="X17" s="480"/>
      <c r="Y17" s="480"/>
      <c r="Z17" s="480"/>
      <c r="AA17" s="480"/>
      <c r="AB17" s="480"/>
      <c r="AC17" s="480"/>
      <c r="AD17" s="481"/>
      <c r="AE17" s="479">
        <v>2023</v>
      </c>
      <c r="AF17" s="480"/>
      <c r="AG17" s="480"/>
      <c r="AH17" s="480"/>
      <c r="AI17" s="480"/>
      <c r="AJ17" s="480"/>
      <c r="AK17" s="480"/>
      <c r="AL17" s="480"/>
      <c r="AM17" s="480"/>
      <c r="AN17" s="480"/>
      <c r="AO17" s="480"/>
      <c r="AP17" s="480"/>
      <c r="AQ17" s="480"/>
      <c r="AR17" s="481"/>
      <c r="AS17" s="479">
        <v>2024</v>
      </c>
      <c r="AT17" s="480"/>
      <c r="AU17" s="480"/>
      <c r="AV17" s="480"/>
      <c r="AW17" s="480"/>
      <c r="AX17" s="480"/>
      <c r="AY17" s="480"/>
      <c r="AZ17" s="480"/>
      <c r="BA17" s="480"/>
      <c r="BB17" s="480"/>
      <c r="BC17" s="480"/>
      <c r="BD17" s="480"/>
      <c r="BE17" s="480"/>
      <c r="BF17" s="481"/>
      <c r="BG17" s="479">
        <v>2025</v>
      </c>
      <c r="BH17" s="480"/>
      <c r="BI17" s="480"/>
      <c r="BJ17" s="480"/>
      <c r="BK17" s="480"/>
      <c r="BL17" s="480"/>
      <c r="BM17" s="480"/>
      <c r="BN17" s="480"/>
      <c r="BO17" s="480"/>
      <c r="BP17" s="480"/>
      <c r="BQ17" s="480"/>
      <c r="BR17" s="480"/>
      <c r="BS17" s="480"/>
      <c r="BT17" s="481"/>
      <c r="BU17" s="479">
        <v>2026</v>
      </c>
      <c r="BV17" s="480"/>
      <c r="BW17" s="480"/>
      <c r="BX17" s="480"/>
      <c r="BY17" s="480"/>
      <c r="BZ17" s="480"/>
      <c r="CA17" s="480"/>
      <c r="CB17" s="480"/>
      <c r="CC17" s="480"/>
      <c r="CD17" s="480"/>
      <c r="CE17" s="480"/>
      <c r="CF17" s="480"/>
      <c r="CG17" s="480"/>
      <c r="CH17" s="481"/>
      <c r="CI17" s="479">
        <v>2027</v>
      </c>
      <c r="CJ17" s="480"/>
      <c r="CK17" s="480"/>
      <c r="CL17" s="480"/>
      <c r="CM17" s="480"/>
      <c r="CN17" s="480"/>
      <c r="CO17" s="480"/>
      <c r="CP17" s="480"/>
      <c r="CQ17" s="480"/>
      <c r="CR17" s="480"/>
      <c r="CS17" s="480"/>
      <c r="CT17" s="480"/>
      <c r="CU17" s="480"/>
      <c r="CV17" s="481"/>
      <c r="CW17" s="479">
        <v>2028</v>
      </c>
      <c r="CX17" s="480"/>
      <c r="CY17" s="480"/>
      <c r="CZ17" s="480"/>
      <c r="DA17" s="480"/>
      <c r="DB17" s="480"/>
      <c r="DC17" s="480"/>
      <c r="DD17" s="480"/>
      <c r="DE17" s="480"/>
      <c r="DF17" s="480"/>
      <c r="DG17" s="480"/>
      <c r="DH17" s="480"/>
      <c r="DI17" s="480"/>
      <c r="DJ17" s="481"/>
      <c r="DK17" s="201"/>
      <c r="DL17" s="202"/>
    </row>
    <row r="18" spans="2:116" ht="15.6" x14ac:dyDescent="0.3">
      <c r="B18" s="121"/>
      <c r="C18" s="359" t="s">
        <v>211</v>
      </c>
      <c r="D18" s="360" t="s">
        <v>212</v>
      </c>
      <c r="E18" s="360" t="s">
        <v>213</v>
      </c>
      <c r="F18" s="360" t="s">
        <v>214</v>
      </c>
      <c r="G18" s="360" t="s">
        <v>215</v>
      </c>
      <c r="H18" s="360" t="s">
        <v>216</v>
      </c>
      <c r="I18" s="360" t="s">
        <v>217</v>
      </c>
      <c r="J18" s="360" t="s">
        <v>218</v>
      </c>
      <c r="K18" s="360" t="s">
        <v>219</v>
      </c>
      <c r="L18" s="360" t="s">
        <v>220</v>
      </c>
      <c r="M18" s="360" t="s">
        <v>221</v>
      </c>
      <c r="N18" s="360" t="s">
        <v>222</v>
      </c>
      <c r="O18" s="357"/>
      <c r="P18" s="358"/>
      <c r="Q18" s="359" t="s">
        <v>211</v>
      </c>
      <c r="R18" s="360" t="s">
        <v>212</v>
      </c>
      <c r="S18" s="360" t="s">
        <v>213</v>
      </c>
      <c r="T18" s="360" t="s">
        <v>214</v>
      </c>
      <c r="U18" s="360" t="s">
        <v>215</v>
      </c>
      <c r="V18" s="360" t="s">
        <v>216</v>
      </c>
      <c r="W18" s="360" t="s">
        <v>217</v>
      </c>
      <c r="X18" s="360" t="s">
        <v>218</v>
      </c>
      <c r="Y18" s="360" t="s">
        <v>219</v>
      </c>
      <c r="Z18" s="360" t="s">
        <v>220</v>
      </c>
      <c r="AA18" s="360" t="s">
        <v>221</v>
      </c>
      <c r="AB18" s="360" t="s">
        <v>222</v>
      </c>
      <c r="AC18" s="357"/>
      <c r="AD18" s="355"/>
      <c r="AE18" s="359" t="s">
        <v>211</v>
      </c>
      <c r="AF18" s="360" t="s">
        <v>212</v>
      </c>
      <c r="AG18" s="360" t="s">
        <v>213</v>
      </c>
      <c r="AH18" s="360" t="s">
        <v>214</v>
      </c>
      <c r="AI18" s="360" t="s">
        <v>215</v>
      </c>
      <c r="AJ18" s="360" t="s">
        <v>216</v>
      </c>
      <c r="AK18" s="360" t="s">
        <v>223</v>
      </c>
      <c r="AL18" s="360" t="s">
        <v>218</v>
      </c>
      <c r="AM18" s="360" t="s">
        <v>219</v>
      </c>
      <c r="AN18" s="360" t="s">
        <v>220</v>
      </c>
      <c r="AO18" s="360" t="s">
        <v>221</v>
      </c>
      <c r="AP18" s="360" t="s">
        <v>222</v>
      </c>
      <c r="AQ18" s="203"/>
      <c r="AR18" s="204"/>
      <c r="AS18" s="359" t="s">
        <v>211</v>
      </c>
      <c r="AT18" s="360" t="s">
        <v>212</v>
      </c>
      <c r="AU18" s="360" t="s">
        <v>213</v>
      </c>
      <c r="AV18" s="360" t="s">
        <v>214</v>
      </c>
      <c r="AW18" s="360" t="s">
        <v>215</v>
      </c>
      <c r="AX18" s="360" t="s">
        <v>216</v>
      </c>
      <c r="AY18" s="360" t="s">
        <v>223</v>
      </c>
      <c r="AZ18" s="360" t="s">
        <v>218</v>
      </c>
      <c r="BA18" s="360" t="s">
        <v>219</v>
      </c>
      <c r="BB18" s="360" t="s">
        <v>220</v>
      </c>
      <c r="BC18" s="360" t="s">
        <v>221</v>
      </c>
      <c r="BD18" s="360" t="s">
        <v>222</v>
      </c>
      <c r="BE18" s="203"/>
      <c r="BF18" s="204"/>
      <c r="BG18" s="359" t="s">
        <v>211</v>
      </c>
      <c r="BH18" s="360" t="s">
        <v>212</v>
      </c>
      <c r="BI18" s="360" t="s">
        <v>213</v>
      </c>
      <c r="BJ18" s="360" t="s">
        <v>214</v>
      </c>
      <c r="BK18" s="360" t="s">
        <v>215</v>
      </c>
      <c r="BL18" s="360" t="s">
        <v>216</v>
      </c>
      <c r="BM18" s="360" t="s">
        <v>223</v>
      </c>
      <c r="BN18" s="360" t="s">
        <v>218</v>
      </c>
      <c r="BO18" s="360" t="s">
        <v>219</v>
      </c>
      <c r="BP18" s="360" t="s">
        <v>220</v>
      </c>
      <c r="BQ18" s="360" t="s">
        <v>221</v>
      </c>
      <c r="BR18" s="360" t="s">
        <v>222</v>
      </c>
      <c r="BS18" s="203"/>
      <c r="BT18" s="204"/>
      <c r="BU18" s="359" t="s">
        <v>211</v>
      </c>
      <c r="BV18" s="360" t="s">
        <v>212</v>
      </c>
      <c r="BW18" s="360" t="s">
        <v>213</v>
      </c>
      <c r="BX18" s="360" t="s">
        <v>214</v>
      </c>
      <c r="BY18" s="360" t="s">
        <v>215</v>
      </c>
      <c r="BZ18" s="360" t="s">
        <v>216</v>
      </c>
      <c r="CA18" s="360" t="s">
        <v>223</v>
      </c>
      <c r="CB18" s="360" t="s">
        <v>218</v>
      </c>
      <c r="CC18" s="360" t="s">
        <v>219</v>
      </c>
      <c r="CD18" s="360" t="s">
        <v>220</v>
      </c>
      <c r="CE18" s="360" t="s">
        <v>221</v>
      </c>
      <c r="CF18" s="360" t="s">
        <v>222</v>
      </c>
      <c r="CG18" s="203"/>
      <c r="CH18" s="204"/>
      <c r="CI18" s="359" t="s">
        <v>211</v>
      </c>
      <c r="CJ18" s="360" t="s">
        <v>212</v>
      </c>
      <c r="CK18" s="360" t="s">
        <v>213</v>
      </c>
      <c r="CL18" s="360" t="s">
        <v>214</v>
      </c>
      <c r="CM18" s="360" t="s">
        <v>215</v>
      </c>
      <c r="CN18" s="360" t="s">
        <v>216</v>
      </c>
      <c r="CO18" s="360" t="s">
        <v>223</v>
      </c>
      <c r="CP18" s="360" t="s">
        <v>218</v>
      </c>
      <c r="CQ18" s="360" t="s">
        <v>219</v>
      </c>
      <c r="CR18" s="360" t="s">
        <v>220</v>
      </c>
      <c r="CS18" s="360" t="s">
        <v>221</v>
      </c>
      <c r="CT18" s="360" t="s">
        <v>222</v>
      </c>
      <c r="CU18" s="203"/>
      <c r="CV18" s="204"/>
      <c r="CW18" s="359" t="s">
        <v>211</v>
      </c>
      <c r="CX18" s="360" t="s">
        <v>212</v>
      </c>
      <c r="CY18" s="360" t="s">
        <v>213</v>
      </c>
      <c r="CZ18" s="360" t="s">
        <v>214</v>
      </c>
      <c r="DA18" s="360" t="s">
        <v>215</v>
      </c>
      <c r="DB18" s="360" t="s">
        <v>216</v>
      </c>
      <c r="DC18" s="360" t="s">
        <v>223</v>
      </c>
      <c r="DD18" s="360" t="s">
        <v>218</v>
      </c>
      <c r="DE18" s="360" t="s">
        <v>219</v>
      </c>
      <c r="DF18" s="360" t="s">
        <v>220</v>
      </c>
      <c r="DG18" s="360" t="s">
        <v>221</v>
      </c>
      <c r="DH18" s="360" t="s">
        <v>222</v>
      </c>
      <c r="DI18" s="203"/>
      <c r="DJ18" s="204"/>
      <c r="DK18" s="205"/>
      <c r="DL18" s="202"/>
    </row>
    <row r="19" spans="2:116" x14ac:dyDescent="0.3">
      <c r="B19" s="206" t="s">
        <v>224</v>
      </c>
      <c r="C19" s="207"/>
      <c r="D19" s="208"/>
      <c r="E19" s="208"/>
      <c r="F19" s="208"/>
      <c r="G19" s="208"/>
      <c r="H19" s="208"/>
      <c r="I19" s="208"/>
      <c r="J19" s="208"/>
      <c r="K19" s="208"/>
      <c r="L19" s="208"/>
      <c r="M19" s="208"/>
      <c r="N19" s="208"/>
      <c r="O19" s="209"/>
      <c r="P19" s="210"/>
      <c r="Q19" s="207"/>
      <c r="R19" s="208"/>
      <c r="S19" s="208"/>
      <c r="T19" s="208"/>
      <c r="U19" s="208"/>
      <c r="V19" s="208"/>
      <c r="W19" s="208"/>
      <c r="X19" s="208"/>
      <c r="Y19" s="208"/>
      <c r="Z19" s="208"/>
      <c r="AA19" s="208"/>
      <c r="AB19" s="208"/>
      <c r="AC19" s="209"/>
      <c r="AD19" s="204"/>
      <c r="AE19" s="207"/>
      <c r="AF19" s="208"/>
      <c r="AG19" s="208"/>
      <c r="AH19" s="208"/>
      <c r="AI19" s="208"/>
      <c r="AJ19" s="208"/>
      <c r="AK19" s="208"/>
      <c r="AL19" s="208"/>
      <c r="AM19" s="208"/>
      <c r="AN19" s="208"/>
      <c r="AO19" s="208"/>
      <c r="AP19" s="208"/>
      <c r="AQ19" s="209"/>
      <c r="AR19" s="204"/>
      <c r="AS19" s="207"/>
      <c r="AT19" s="208"/>
      <c r="AU19" s="208"/>
      <c r="AV19" s="208"/>
      <c r="AW19" s="208"/>
      <c r="AX19" s="208"/>
      <c r="AY19" s="208"/>
      <c r="AZ19" s="208"/>
      <c r="BA19" s="208"/>
      <c r="BB19" s="208"/>
      <c r="BC19" s="208"/>
      <c r="BD19" s="208"/>
      <c r="BE19" s="209"/>
      <c r="BF19" s="204"/>
      <c r="BG19" s="207"/>
      <c r="BH19" s="208"/>
      <c r="BI19" s="208"/>
      <c r="BJ19" s="208"/>
      <c r="BK19" s="208"/>
      <c r="BL19" s="208"/>
      <c r="BM19" s="208"/>
      <c r="BN19" s="208"/>
      <c r="BO19" s="208"/>
      <c r="BP19" s="208"/>
      <c r="BQ19" s="208"/>
      <c r="BR19" s="208"/>
      <c r="BS19" s="209"/>
      <c r="BT19" s="204"/>
      <c r="BU19" s="207"/>
      <c r="BV19" s="208"/>
      <c r="BW19" s="208"/>
      <c r="BX19" s="208"/>
      <c r="BY19" s="208"/>
      <c r="BZ19" s="208"/>
      <c r="CA19" s="208"/>
      <c r="CB19" s="208"/>
      <c r="CC19" s="208"/>
      <c r="CD19" s="208"/>
      <c r="CE19" s="208"/>
      <c r="CF19" s="208"/>
      <c r="CG19" s="209"/>
      <c r="CH19" s="204"/>
      <c r="CI19" s="207"/>
      <c r="CJ19" s="208"/>
      <c r="CK19" s="208"/>
      <c r="CL19" s="208"/>
      <c r="CM19" s="208"/>
      <c r="CN19" s="208"/>
      <c r="CO19" s="208"/>
      <c r="CP19" s="208"/>
      <c r="CQ19" s="208"/>
      <c r="CR19" s="208"/>
      <c r="CS19" s="208"/>
      <c r="CT19" s="208"/>
      <c r="CU19" s="209"/>
      <c r="CV19" s="204"/>
      <c r="CW19" s="207"/>
      <c r="CX19" s="208"/>
      <c r="CY19" s="208"/>
      <c r="CZ19" s="208"/>
      <c r="DA19" s="208"/>
      <c r="DB19" s="208"/>
      <c r="DC19" s="208"/>
      <c r="DD19" s="208"/>
      <c r="DE19" s="208"/>
      <c r="DF19" s="208"/>
      <c r="DG19" s="208"/>
      <c r="DH19" s="208"/>
      <c r="DI19" s="209"/>
      <c r="DJ19" s="204"/>
      <c r="DK19" s="211"/>
      <c r="DL19" s="212"/>
    </row>
    <row r="20" spans="2:116" x14ac:dyDescent="0.3">
      <c r="B20" s="219" t="s">
        <v>8</v>
      </c>
      <c r="C20" s="352"/>
      <c r="D20" s="352"/>
      <c r="E20" s="352"/>
      <c r="F20" s="352"/>
      <c r="G20" s="352"/>
      <c r="H20" s="352"/>
      <c r="I20" s="352"/>
      <c r="J20" s="352"/>
      <c r="K20" s="352"/>
      <c r="L20" s="352"/>
      <c r="M20" s="352"/>
      <c r="N20" s="353"/>
      <c r="O20" s="354"/>
      <c r="P20" s="355"/>
      <c r="Q20" s="356"/>
      <c r="R20" s="352"/>
      <c r="S20" s="352"/>
      <c r="T20" s="352"/>
      <c r="U20" s="352"/>
      <c r="V20" s="352"/>
      <c r="W20" s="352"/>
      <c r="X20" s="352"/>
      <c r="Y20" s="352"/>
      <c r="Z20" s="352"/>
      <c r="AA20" s="352"/>
      <c r="AB20" s="353"/>
      <c r="AC20" s="354"/>
      <c r="AD20" s="355"/>
      <c r="AE20" s="356"/>
      <c r="AF20" s="352"/>
      <c r="AG20" s="352"/>
      <c r="AH20" s="352"/>
      <c r="AI20" s="214"/>
      <c r="AJ20" s="214"/>
      <c r="AK20" s="214"/>
      <c r="AL20" s="214"/>
      <c r="AM20" s="214"/>
      <c r="AN20" s="214"/>
      <c r="AO20" s="214"/>
      <c r="AP20" s="215"/>
      <c r="AQ20" s="216"/>
      <c r="AR20" s="204"/>
      <c r="AS20" s="356"/>
      <c r="AT20" s="352"/>
      <c r="AU20" s="352"/>
      <c r="AV20" s="352"/>
      <c r="AW20" s="214"/>
      <c r="AX20" s="214"/>
      <c r="AY20" s="214"/>
      <c r="AZ20" s="214"/>
      <c r="BA20" s="214"/>
      <c r="BB20" s="214"/>
      <c r="BC20" s="214"/>
      <c r="BD20" s="215"/>
      <c r="BE20" s="216"/>
      <c r="BF20" s="204"/>
      <c r="BG20" s="356"/>
      <c r="BH20" s="352"/>
      <c r="BI20" s="352"/>
      <c r="BJ20" s="352"/>
      <c r="BK20" s="214"/>
      <c r="BL20" s="214"/>
      <c r="BM20" s="214"/>
      <c r="BN20" s="214"/>
      <c r="BO20" s="214"/>
      <c r="BP20" s="214"/>
      <c r="BQ20" s="214"/>
      <c r="BR20" s="215"/>
      <c r="BS20" s="216"/>
      <c r="BT20" s="204"/>
      <c r="BU20" s="356"/>
      <c r="BV20" s="352"/>
      <c r="BW20" s="352"/>
      <c r="BX20" s="352"/>
      <c r="BY20" s="214"/>
      <c r="BZ20" s="214"/>
      <c r="CA20" s="214"/>
      <c r="CB20" s="214"/>
      <c r="CC20" s="214"/>
      <c r="CD20" s="214"/>
      <c r="CE20" s="214"/>
      <c r="CF20" s="215"/>
      <c r="CG20" s="216"/>
      <c r="CH20" s="204"/>
      <c r="CI20" s="356"/>
      <c r="CJ20" s="352"/>
      <c r="CK20" s="352"/>
      <c r="CL20" s="352"/>
      <c r="CM20" s="214"/>
      <c r="CN20" s="214"/>
      <c r="CO20" s="214"/>
      <c r="CP20" s="214"/>
      <c r="CQ20" s="214"/>
      <c r="CR20" s="214"/>
      <c r="CS20" s="214"/>
      <c r="CT20" s="215"/>
      <c r="CU20" s="216"/>
      <c r="CV20" s="204"/>
      <c r="CW20" s="356"/>
      <c r="CX20" s="352"/>
      <c r="CY20" s="352"/>
      <c r="CZ20" s="352"/>
      <c r="DA20" s="214"/>
      <c r="DB20" s="214"/>
      <c r="DC20" s="214"/>
      <c r="DD20" s="214"/>
      <c r="DE20" s="214"/>
      <c r="DF20" s="214"/>
      <c r="DG20" s="214"/>
      <c r="DH20" s="215"/>
      <c r="DI20" s="216"/>
      <c r="DJ20" s="204"/>
      <c r="DK20" s="211"/>
      <c r="DL20" s="218"/>
    </row>
    <row r="21" spans="2:116" x14ac:dyDescent="0.3">
      <c r="B21" s="219" t="s">
        <v>225</v>
      </c>
      <c r="C21" s="217"/>
      <c r="D21" s="214"/>
      <c r="E21" s="214"/>
      <c r="F21" s="214"/>
      <c r="G21" s="214"/>
      <c r="H21" s="214"/>
      <c r="I21" s="214"/>
      <c r="J21" s="214"/>
      <c r="K21" s="214"/>
      <c r="L21" s="214"/>
      <c r="M21" s="214"/>
      <c r="N21" s="215"/>
      <c r="O21" s="354"/>
      <c r="P21" s="355"/>
      <c r="Q21" s="217"/>
      <c r="R21" s="214"/>
      <c r="S21" s="214"/>
      <c r="T21" s="214"/>
      <c r="U21" s="214"/>
      <c r="V21" s="214"/>
      <c r="W21" s="214"/>
      <c r="X21" s="214"/>
      <c r="Y21" s="214"/>
      <c r="Z21" s="214"/>
      <c r="AA21" s="214"/>
      <c r="AB21" s="215"/>
      <c r="AC21" s="354"/>
      <c r="AD21" s="355"/>
      <c r="AE21" s="217"/>
      <c r="AF21" s="214"/>
      <c r="AG21" s="352"/>
      <c r="AH21" s="352"/>
      <c r="AI21" s="352"/>
      <c r="AJ21" s="352"/>
      <c r="AK21" s="352"/>
      <c r="AL21" s="214"/>
      <c r="AM21" s="214"/>
      <c r="AN21" s="214"/>
      <c r="AO21" s="214"/>
      <c r="AP21" s="215"/>
      <c r="AQ21" s="216"/>
      <c r="AR21" s="204"/>
      <c r="AS21" s="217"/>
      <c r="AT21" s="214"/>
      <c r="AU21" s="352"/>
      <c r="AV21" s="352"/>
      <c r="AW21" s="352"/>
      <c r="AX21" s="352"/>
      <c r="AY21" s="352"/>
      <c r="AZ21" s="214"/>
      <c r="BA21" s="214"/>
      <c r="BB21" s="214"/>
      <c r="BC21" s="214"/>
      <c r="BD21" s="215"/>
      <c r="BE21" s="216"/>
      <c r="BF21" s="204"/>
      <c r="BG21" s="217"/>
      <c r="BH21" s="214"/>
      <c r="BI21" s="352"/>
      <c r="BJ21" s="352"/>
      <c r="BK21" s="352"/>
      <c r="BL21" s="352"/>
      <c r="BM21" s="352"/>
      <c r="BN21" s="214"/>
      <c r="BO21" s="214"/>
      <c r="BP21" s="214"/>
      <c r="BQ21" s="214"/>
      <c r="BR21" s="215"/>
      <c r="BS21" s="216"/>
      <c r="BT21" s="204"/>
      <c r="BU21" s="217"/>
      <c r="BV21" s="214"/>
      <c r="BW21" s="352"/>
      <c r="BX21" s="352"/>
      <c r="BY21" s="352"/>
      <c r="BZ21" s="352"/>
      <c r="CA21" s="352"/>
      <c r="CB21" s="214"/>
      <c r="CC21" s="214"/>
      <c r="CD21" s="214"/>
      <c r="CE21" s="214"/>
      <c r="CF21" s="215"/>
      <c r="CG21" s="216"/>
      <c r="CH21" s="204"/>
      <c r="CI21" s="217"/>
      <c r="CJ21" s="214"/>
      <c r="CK21" s="352"/>
      <c r="CL21" s="352"/>
      <c r="CM21" s="352"/>
      <c r="CN21" s="352"/>
      <c r="CO21" s="352"/>
      <c r="CP21" s="214"/>
      <c r="CQ21" s="214"/>
      <c r="CR21" s="214"/>
      <c r="CS21" s="214"/>
      <c r="CT21" s="215"/>
      <c r="CU21" s="216"/>
      <c r="CV21" s="204"/>
      <c r="CW21" s="217"/>
      <c r="CX21" s="214"/>
      <c r="CY21" s="352"/>
      <c r="CZ21" s="352"/>
      <c r="DA21" s="352"/>
      <c r="DB21" s="352"/>
      <c r="DC21" s="352"/>
      <c r="DD21" s="214"/>
      <c r="DE21" s="214"/>
      <c r="DF21" s="214"/>
      <c r="DG21" s="214"/>
      <c r="DH21" s="215"/>
      <c r="DI21" s="216"/>
      <c r="DJ21" s="204"/>
      <c r="DK21" s="211"/>
      <c r="DL21" s="218"/>
    </row>
    <row r="22" spans="2:116" x14ac:dyDescent="0.3">
      <c r="B22" s="213" t="s">
        <v>226</v>
      </c>
      <c r="C22" s="217"/>
      <c r="D22" s="214"/>
      <c r="E22" s="214"/>
      <c r="F22" s="214"/>
      <c r="G22" s="214"/>
      <c r="H22" s="214"/>
      <c r="I22" s="214"/>
      <c r="J22" s="214"/>
      <c r="K22" s="214"/>
      <c r="L22" s="214"/>
      <c r="M22" s="214"/>
      <c r="N22" s="215"/>
      <c r="O22" s="354"/>
      <c r="P22" s="355"/>
      <c r="Q22" s="217"/>
      <c r="R22" s="214"/>
      <c r="S22" s="214"/>
      <c r="T22" s="214"/>
      <c r="U22" s="214"/>
      <c r="V22" s="214"/>
      <c r="W22" s="214"/>
      <c r="X22" s="214"/>
      <c r="Y22" s="214"/>
      <c r="Z22" s="214"/>
      <c r="AA22" s="214"/>
      <c r="AB22" s="215"/>
      <c r="AC22" s="354"/>
      <c r="AD22" s="355"/>
      <c r="AE22" s="356"/>
      <c r="AF22" s="352"/>
      <c r="AG22" s="352"/>
      <c r="AH22" s="352"/>
      <c r="AI22" s="352"/>
      <c r="AJ22" s="352"/>
      <c r="AK22" s="352"/>
      <c r="AL22" s="352"/>
      <c r="AM22" s="352"/>
      <c r="AN22" s="214"/>
      <c r="AO22" s="214"/>
      <c r="AP22" s="215"/>
      <c r="AQ22" s="216"/>
      <c r="AR22" s="204"/>
      <c r="AS22" s="356"/>
      <c r="AT22" s="352"/>
      <c r="AU22" s="352"/>
      <c r="AV22" s="352"/>
      <c r="AW22" s="352"/>
      <c r="AX22" s="352"/>
      <c r="AY22" s="352"/>
      <c r="AZ22" s="352"/>
      <c r="BA22" s="352"/>
      <c r="BB22" s="214"/>
      <c r="BC22" s="214"/>
      <c r="BD22" s="215"/>
      <c r="BE22" s="216"/>
      <c r="BF22" s="204"/>
      <c r="BG22" s="356"/>
      <c r="BH22" s="352"/>
      <c r="BI22" s="352"/>
      <c r="BJ22" s="352"/>
      <c r="BK22" s="352"/>
      <c r="BL22" s="352"/>
      <c r="BM22" s="352"/>
      <c r="BN22" s="352"/>
      <c r="BO22" s="352"/>
      <c r="BP22" s="214"/>
      <c r="BQ22" s="214"/>
      <c r="BR22" s="215"/>
      <c r="BS22" s="216"/>
      <c r="BT22" s="204"/>
      <c r="BU22" s="356"/>
      <c r="BV22" s="352"/>
      <c r="BW22" s="352"/>
      <c r="BX22" s="352"/>
      <c r="BY22" s="352"/>
      <c r="BZ22" s="352"/>
      <c r="CA22" s="352"/>
      <c r="CB22" s="352"/>
      <c r="CC22" s="352"/>
      <c r="CD22" s="214"/>
      <c r="CE22" s="214"/>
      <c r="CF22" s="215"/>
      <c r="CG22" s="216"/>
      <c r="CH22" s="204"/>
      <c r="CI22" s="356"/>
      <c r="CJ22" s="352"/>
      <c r="CK22" s="352"/>
      <c r="CL22" s="352"/>
      <c r="CM22" s="352"/>
      <c r="CN22" s="352"/>
      <c r="CO22" s="352"/>
      <c r="CP22" s="352"/>
      <c r="CQ22" s="352"/>
      <c r="CR22" s="214"/>
      <c r="CS22" s="214"/>
      <c r="CT22" s="215"/>
      <c r="CU22" s="216"/>
      <c r="CV22" s="204"/>
      <c r="CW22" s="356"/>
      <c r="CX22" s="352"/>
      <c r="CY22" s="352"/>
      <c r="CZ22" s="352"/>
      <c r="DA22" s="352"/>
      <c r="DB22" s="352"/>
      <c r="DC22" s="352"/>
      <c r="DD22" s="352"/>
      <c r="DE22" s="352"/>
      <c r="DF22" s="214"/>
      <c r="DG22" s="214"/>
      <c r="DH22" s="215"/>
      <c r="DI22" s="216"/>
      <c r="DJ22" s="204"/>
      <c r="DK22" s="211"/>
      <c r="DL22" s="218"/>
    </row>
    <row r="23" spans="2:116" ht="15" thickBot="1" x14ac:dyDescent="0.35">
      <c r="B23" s="220" t="s">
        <v>227</v>
      </c>
      <c r="C23" s="221"/>
      <c r="D23" s="222"/>
      <c r="E23" s="222"/>
      <c r="F23" s="222"/>
      <c r="G23" s="222"/>
      <c r="H23" s="222"/>
      <c r="I23" s="222"/>
      <c r="J23" s="222"/>
      <c r="K23" s="222"/>
      <c r="L23" s="222"/>
      <c r="M23" s="222"/>
      <c r="N23" s="222"/>
      <c r="O23" s="222"/>
      <c r="P23" s="223"/>
      <c r="Q23" s="224"/>
      <c r="R23" s="225"/>
      <c r="S23" s="225"/>
      <c r="T23" s="225"/>
      <c r="U23" s="225"/>
      <c r="V23" s="225"/>
      <c r="W23" s="225"/>
      <c r="X23" s="225"/>
      <c r="Y23" s="225"/>
      <c r="Z23" s="225"/>
      <c r="AA23" s="225"/>
      <c r="AB23" s="225"/>
      <c r="AC23" s="225"/>
      <c r="AD23" s="226"/>
      <c r="AE23" s="224"/>
      <c r="AF23" s="225"/>
      <c r="AG23" s="225"/>
      <c r="AH23" s="225"/>
      <c r="AI23" s="225"/>
      <c r="AJ23" s="225"/>
      <c r="AK23" s="225"/>
      <c r="AL23" s="225"/>
      <c r="AM23" s="225"/>
      <c r="AN23" s="225"/>
      <c r="AO23" s="225"/>
      <c r="AP23" s="225"/>
      <c r="AQ23" s="225"/>
      <c r="AR23" s="226"/>
      <c r="AS23" s="224"/>
      <c r="AT23" s="225"/>
      <c r="AU23" s="225"/>
      <c r="AV23" s="225"/>
      <c r="AW23" s="225"/>
      <c r="AX23" s="225"/>
      <c r="AY23" s="225"/>
      <c r="AZ23" s="225"/>
      <c r="BA23" s="225"/>
      <c r="BB23" s="225"/>
      <c r="BC23" s="225"/>
      <c r="BD23" s="225"/>
      <c r="BE23" s="225"/>
      <c r="BF23" s="226"/>
      <c r="BG23" s="224"/>
      <c r="BH23" s="225"/>
      <c r="BI23" s="225"/>
      <c r="BJ23" s="225"/>
      <c r="BK23" s="225"/>
      <c r="BL23" s="225"/>
      <c r="BM23" s="225"/>
      <c r="BN23" s="225"/>
      <c r="BO23" s="225"/>
      <c r="BP23" s="225"/>
      <c r="BQ23" s="225"/>
      <c r="BR23" s="225"/>
      <c r="BS23" s="225"/>
      <c r="BT23" s="226"/>
      <c r="BU23" s="224"/>
      <c r="BV23" s="225"/>
      <c r="BW23" s="225"/>
      <c r="BX23" s="225"/>
      <c r="BY23" s="225"/>
      <c r="BZ23" s="225"/>
      <c r="CA23" s="225"/>
      <c r="CB23" s="225"/>
      <c r="CC23" s="225"/>
      <c r="CD23" s="225"/>
      <c r="CE23" s="225"/>
      <c r="CF23" s="225"/>
      <c r="CG23" s="225"/>
      <c r="CH23" s="226"/>
      <c r="CI23" s="224"/>
      <c r="CJ23" s="225"/>
      <c r="CK23" s="225"/>
      <c r="CL23" s="225"/>
      <c r="CM23" s="225"/>
      <c r="CN23" s="225"/>
      <c r="CO23" s="225"/>
      <c r="CP23" s="225"/>
      <c r="CQ23" s="225"/>
      <c r="CR23" s="225"/>
      <c r="CS23" s="225"/>
      <c r="CT23" s="225"/>
      <c r="CU23" s="225"/>
      <c r="CV23" s="226"/>
      <c r="CW23" s="224"/>
      <c r="CX23" s="225"/>
      <c r="CY23" s="225"/>
      <c r="CZ23" s="225"/>
      <c r="DA23" s="225"/>
      <c r="DB23" s="225"/>
      <c r="DC23" s="225"/>
      <c r="DD23" s="225"/>
      <c r="DE23" s="225"/>
      <c r="DF23" s="225"/>
      <c r="DG23" s="225"/>
      <c r="DH23" s="225"/>
      <c r="DI23" s="225"/>
      <c r="DJ23" s="226"/>
      <c r="DK23" s="227"/>
      <c r="DL23" s="228"/>
    </row>
    <row r="24" spans="2:116" ht="21.6" x14ac:dyDescent="0.3">
      <c r="B24" s="229"/>
      <c r="C24" s="485" t="s">
        <v>228</v>
      </c>
      <c r="D24" s="486"/>
      <c r="E24" s="486"/>
      <c r="F24" s="486"/>
      <c r="G24" s="486"/>
      <c r="H24" s="486"/>
      <c r="I24" s="486"/>
      <c r="J24" s="486"/>
      <c r="K24" s="486"/>
      <c r="L24" s="486"/>
      <c r="M24" s="486"/>
      <c r="N24" s="486"/>
      <c r="O24" s="230" t="s">
        <v>229</v>
      </c>
      <c r="P24" s="231" t="s">
        <v>88</v>
      </c>
      <c r="Q24" s="485" t="s">
        <v>228</v>
      </c>
      <c r="R24" s="486"/>
      <c r="S24" s="486"/>
      <c r="T24" s="486"/>
      <c r="U24" s="486"/>
      <c r="V24" s="486"/>
      <c r="W24" s="486"/>
      <c r="X24" s="486"/>
      <c r="Y24" s="486"/>
      <c r="Z24" s="486"/>
      <c r="AA24" s="486"/>
      <c r="AB24" s="487"/>
      <c r="AC24" s="232" t="s">
        <v>229</v>
      </c>
      <c r="AD24" s="233" t="s">
        <v>88</v>
      </c>
      <c r="AE24" s="485" t="s">
        <v>228</v>
      </c>
      <c r="AF24" s="486"/>
      <c r="AG24" s="486"/>
      <c r="AH24" s="486"/>
      <c r="AI24" s="486"/>
      <c r="AJ24" s="486"/>
      <c r="AK24" s="486"/>
      <c r="AL24" s="486"/>
      <c r="AM24" s="486"/>
      <c r="AN24" s="486"/>
      <c r="AO24" s="486"/>
      <c r="AP24" s="487"/>
      <c r="AQ24" s="232" t="s">
        <v>230</v>
      </c>
      <c r="AR24" s="233" t="s">
        <v>88</v>
      </c>
      <c r="AS24" s="485" t="s">
        <v>228</v>
      </c>
      <c r="AT24" s="486"/>
      <c r="AU24" s="486"/>
      <c r="AV24" s="486"/>
      <c r="AW24" s="486"/>
      <c r="AX24" s="486"/>
      <c r="AY24" s="486"/>
      <c r="AZ24" s="486"/>
      <c r="BA24" s="486"/>
      <c r="BB24" s="486"/>
      <c r="BC24" s="486"/>
      <c r="BD24" s="487"/>
      <c r="BE24" s="232" t="s">
        <v>230</v>
      </c>
      <c r="BF24" s="233" t="s">
        <v>88</v>
      </c>
      <c r="BG24" s="485" t="s">
        <v>228</v>
      </c>
      <c r="BH24" s="486"/>
      <c r="BI24" s="486"/>
      <c r="BJ24" s="486"/>
      <c r="BK24" s="486"/>
      <c r="BL24" s="486"/>
      <c r="BM24" s="486"/>
      <c r="BN24" s="486"/>
      <c r="BO24" s="486"/>
      <c r="BP24" s="486"/>
      <c r="BQ24" s="486"/>
      <c r="BR24" s="487"/>
      <c r="BS24" s="232" t="s">
        <v>230</v>
      </c>
      <c r="BT24" s="233" t="s">
        <v>88</v>
      </c>
      <c r="BU24" s="485" t="s">
        <v>228</v>
      </c>
      <c r="BV24" s="486"/>
      <c r="BW24" s="486"/>
      <c r="BX24" s="486"/>
      <c r="BY24" s="486"/>
      <c r="BZ24" s="486"/>
      <c r="CA24" s="486"/>
      <c r="CB24" s="486"/>
      <c r="CC24" s="486"/>
      <c r="CD24" s="486"/>
      <c r="CE24" s="486"/>
      <c r="CF24" s="487"/>
      <c r="CG24" s="232" t="s">
        <v>230</v>
      </c>
      <c r="CH24" s="233" t="s">
        <v>88</v>
      </c>
      <c r="CI24" s="485" t="s">
        <v>228</v>
      </c>
      <c r="CJ24" s="486"/>
      <c r="CK24" s="486"/>
      <c r="CL24" s="486"/>
      <c r="CM24" s="486"/>
      <c r="CN24" s="486"/>
      <c r="CO24" s="486"/>
      <c r="CP24" s="486"/>
      <c r="CQ24" s="486"/>
      <c r="CR24" s="486"/>
      <c r="CS24" s="486"/>
      <c r="CT24" s="487"/>
      <c r="CU24" s="232" t="s">
        <v>230</v>
      </c>
      <c r="CV24" s="233" t="s">
        <v>88</v>
      </c>
      <c r="CW24" s="485" t="s">
        <v>228</v>
      </c>
      <c r="CX24" s="486"/>
      <c r="CY24" s="486"/>
      <c r="CZ24" s="486"/>
      <c r="DA24" s="486"/>
      <c r="DB24" s="486"/>
      <c r="DC24" s="486"/>
      <c r="DD24" s="486"/>
      <c r="DE24" s="486"/>
      <c r="DF24" s="486"/>
      <c r="DG24" s="486"/>
      <c r="DH24" s="487"/>
      <c r="DI24" s="232" t="s">
        <v>230</v>
      </c>
      <c r="DJ24" s="233" t="s">
        <v>88</v>
      </c>
      <c r="DK24" s="234" t="s">
        <v>230</v>
      </c>
      <c r="DL24" s="235" t="s">
        <v>184</v>
      </c>
    </row>
    <row r="25" spans="2:116" x14ac:dyDescent="0.3">
      <c r="B25" s="340" t="s">
        <v>231</v>
      </c>
      <c r="C25" s="341">
        <v>0</v>
      </c>
      <c r="D25" s="342">
        <v>0</v>
      </c>
      <c r="E25" s="342">
        <v>0</v>
      </c>
      <c r="F25" s="342">
        <v>0</v>
      </c>
      <c r="G25" s="342">
        <v>0</v>
      </c>
      <c r="H25" s="342">
        <v>0</v>
      </c>
      <c r="I25" s="342">
        <v>0</v>
      </c>
      <c r="J25" s="342">
        <v>0</v>
      </c>
      <c r="K25" s="342">
        <v>0</v>
      </c>
      <c r="L25" s="342">
        <v>0</v>
      </c>
      <c r="M25" s="342">
        <v>0</v>
      </c>
      <c r="N25" s="342">
        <v>0</v>
      </c>
      <c r="O25" s="383">
        <f t="shared" ref="O25:O32" si="0">SUM(C25:N25)</f>
        <v>0</v>
      </c>
      <c r="P25" s="343">
        <v>0</v>
      </c>
      <c r="Q25" s="341">
        <v>0</v>
      </c>
      <c r="R25" s="342">
        <v>0</v>
      </c>
      <c r="S25" s="342">
        <v>0</v>
      </c>
      <c r="T25" s="342">
        <v>0</v>
      </c>
      <c r="U25" s="342">
        <v>0</v>
      </c>
      <c r="V25" s="342">
        <v>0</v>
      </c>
      <c r="W25" s="342">
        <v>0</v>
      </c>
      <c r="X25" s="342">
        <v>0</v>
      </c>
      <c r="Y25" s="342">
        <v>0</v>
      </c>
      <c r="Z25" s="342">
        <v>0</v>
      </c>
      <c r="AA25" s="342">
        <v>0</v>
      </c>
      <c r="AB25" s="342">
        <v>0</v>
      </c>
      <c r="AC25" s="383">
        <f>SUM(Q25:AB25)</f>
        <v>0</v>
      </c>
      <c r="AD25" s="343">
        <v>0</v>
      </c>
      <c r="AE25" s="341">
        <v>0</v>
      </c>
      <c r="AF25" s="342">
        <v>0</v>
      </c>
      <c r="AG25" s="342">
        <v>0</v>
      </c>
      <c r="AH25" s="342">
        <v>0</v>
      </c>
      <c r="AI25" s="342">
        <v>0</v>
      </c>
      <c r="AJ25" s="342">
        <v>0</v>
      </c>
      <c r="AK25" s="342">
        <v>0</v>
      </c>
      <c r="AL25" s="342">
        <v>0</v>
      </c>
      <c r="AM25" s="342">
        <v>0</v>
      </c>
      <c r="AN25" s="342">
        <v>0</v>
      </c>
      <c r="AO25" s="342">
        <v>0</v>
      </c>
      <c r="AP25" s="342">
        <v>0</v>
      </c>
      <c r="AQ25" s="383">
        <f>SUM(AE25:AP25)</f>
        <v>0</v>
      </c>
      <c r="AR25" s="347">
        <v>0</v>
      </c>
      <c r="AS25" s="341">
        <v>0</v>
      </c>
      <c r="AT25" s="342">
        <v>0</v>
      </c>
      <c r="AU25" s="342">
        <v>0</v>
      </c>
      <c r="AV25" s="342">
        <v>0</v>
      </c>
      <c r="AW25" s="342">
        <v>0</v>
      </c>
      <c r="AX25" s="342">
        <v>0</v>
      </c>
      <c r="AY25" s="342">
        <v>0</v>
      </c>
      <c r="AZ25" s="342">
        <v>0</v>
      </c>
      <c r="BA25" s="342">
        <v>0</v>
      </c>
      <c r="BB25" s="342">
        <v>0</v>
      </c>
      <c r="BC25" s="342">
        <v>0</v>
      </c>
      <c r="BD25" s="342">
        <v>0</v>
      </c>
      <c r="BE25" s="383">
        <f>SUM(AS25:BD25)</f>
        <v>0</v>
      </c>
      <c r="BF25" s="347">
        <v>0</v>
      </c>
      <c r="BG25" s="341">
        <v>0</v>
      </c>
      <c r="BH25" s="342">
        <v>0</v>
      </c>
      <c r="BI25" s="342">
        <v>0</v>
      </c>
      <c r="BJ25" s="342">
        <v>0</v>
      </c>
      <c r="BK25" s="342">
        <v>0</v>
      </c>
      <c r="BL25" s="342">
        <v>0</v>
      </c>
      <c r="BM25" s="342">
        <v>0</v>
      </c>
      <c r="BN25" s="342">
        <v>0</v>
      </c>
      <c r="BO25" s="342">
        <v>0</v>
      </c>
      <c r="BP25" s="342">
        <v>0</v>
      </c>
      <c r="BQ25" s="342">
        <v>0</v>
      </c>
      <c r="BR25" s="342">
        <v>0</v>
      </c>
      <c r="BS25" s="383">
        <f>SUM(BG25:BR25)</f>
        <v>0</v>
      </c>
      <c r="BT25" s="347">
        <v>0</v>
      </c>
      <c r="BU25" s="341">
        <v>0</v>
      </c>
      <c r="BV25" s="342">
        <v>0</v>
      </c>
      <c r="BW25" s="342">
        <v>0</v>
      </c>
      <c r="BX25" s="342">
        <v>0</v>
      </c>
      <c r="BY25" s="342">
        <v>0</v>
      </c>
      <c r="BZ25" s="342">
        <v>0</v>
      </c>
      <c r="CA25" s="342">
        <v>0</v>
      </c>
      <c r="CB25" s="342">
        <v>0</v>
      </c>
      <c r="CC25" s="342">
        <v>0</v>
      </c>
      <c r="CD25" s="342">
        <v>0</v>
      </c>
      <c r="CE25" s="342">
        <v>0</v>
      </c>
      <c r="CF25" s="342">
        <v>0</v>
      </c>
      <c r="CG25" s="383">
        <f>SUM(BU25:CF25)</f>
        <v>0</v>
      </c>
      <c r="CH25" s="347">
        <v>0</v>
      </c>
      <c r="CI25" s="341">
        <v>0</v>
      </c>
      <c r="CJ25" s="342">
        <v>0</v>
      </c>
      <c r="CK25" s="342">
        <v>0</v>
      </c>
      <c r="CL25" s="342">
        <v>0</v>
      </c>
      <c r="CM25" s="342">
        <v>0</v>
      </c>
      <c r="CN25" s="342">
        <v>0</v>
      </c>
      <c r="CO25" s="342">
        <v>0</v>
      </c>
      <c r="CP25" s="342">
        <v>0</v>
      </c>
      <c r="CQ25" s="342">
        <v>0</v>
      </c>
      <c r="CR25" s="342">
        <v>0</v>
      </c>
      <c r="CS25" s="342">
        <v>0</v>
      </c>
      <c r="CT25" s="342">
        <v>0</v>
      </c>
      <c r="CU25" s="383">
        <f>SUM(CI25:CT25)</f>
        <v>0</v>
      </c>
      <c r="CV25" s="347">
        <v>0</v>
      </c>
      <c r="CW25" s="341">
        <v>0</v>
      </c>
      <c r="CX25" s="342">
        <v>0</v>
      </c>
      <c r="CY25" s="342">
        <v>0</v>
      </c>
      <c r="CZ25" s="342">
        <v>0</v>
      </c>
      <c r="DA25" s="342">
        <v>0</v>
      </c>
      <c r="DB25" s="342">
        <v>0</v>
      </c>
      <c r="DC25" s="342">
        <v>0</v>
      </c>
      <c r="DD25" s="342">
        <v>0</v>
      </c>
      <c r="DE25" s="342">
        <v>0</v>
      </c>
      <c r="DF25" s="342">
        <v>0</v>
      </c>
      <c r="DG25" s="342">
        <v>0</v>
      </c>
      <c r="DH25" s="342">
        <v>0</v>
      </c>
      <c r="DI25" s="383">
        <f>SUM(CW25:DH25)</f>
        <v>0</v>
      </c>
      <c r="DJ25" s="347">
        <v>0</v>
      </c>
      <c r="DK25" s="236">
        <f>O25+AC25+AQ25+BE25+BS25+CG25+CU25+DI25</f>
        <v>0</v>
      </c>
      <c r="DL25" s="238">
        <f>(O25*P25)+(AC25*AD25)+(AQ25*AR25)+(BE25*BF25)+(BS25*BT25)+(CG25*CH25)+(CU25*CV25)+(DI25*DJ25)</f>
        <v>0</v>
      </c>
    </row>
    <row r="26" spans="2:116" x14ac:dyDescent="0.3">
      <c r="B26" s="340" t="s">
        <v>284</v>
      </c>
      <c r="C26" s="341">
        <v>0</v>
      </c>
      <c r="D26" s="342">
        <v>0</v>
      </c>
      <c r="E26" s="342">
        <v>0</v>
      </c>
      <c r="F26" s="342">
        <v>0</v>
      </c>
      <c r="G26" s="342">
        <v>0</v>
      </c>
      <c r="H26" s="342">
        <v>0</v>
      </c>
      <c r="I26" s="342">
        <v>0</v>
      </c>
      <c r="J26" s="342">
        <v>0</v>
      </c>
      <c r="K26" s="342">
        <v>0</v>
      </c>
      <c r="L26" s="342">
        <v>0</v>
      </c>
      <c r="M26" s="342">
        <v>0</v>
      </c>
      <c r="N26" s="342">
        <v>0</v>
      </c>
      <c r="O26" s="382">
        <f t="shared" si="0"/>
        <v>0</v>
      </c>
      <c r="P26" s="343">
        <v>0</v>
      </c>
      <c r="Q26" s="341">
        <v>0</v>
      </c>
      <c r="R26" s="342">
        <v>0</v>
      </c>
      <c r="S26" s="342">
        <v>0</v>
      </c>
      <c r="T26" s="342">
        <v>0</v>
      </c>
      <c r="U26" s="342">
        <v>0</v>
      </c>
      <c r="V26" s="342">
        <v>0</v>
      </c>
      <c r="W26" s="342">
        <v>0</v>
      </c>
      <c r="X26" s="342">
        <v>0</v>
      </c>
      <c r="Y26" s="342">
        <v>0</v>
      </c>
      <c r="Z26" s="342">
        <v>0</v>
      </c>
      <c r="AA26" s="342">
        <v>0</v>
      </c>
      <c r="AB26" s="342">
        <v>0</v>
      </c>
      <c r="AC26" s="382">
        <f t="shared" ref="AC26:AC32" si="1">SUM(Q26:AB26)</f>
        <v>0</v>
      </c>
      <c r="AD26" s="343">
        <v>0</v>
      </c>
      <c r="AE26" s="341">
        <v>0</v>
      </c>
      <c r="AF26" s="342">
        <v>0</v>
      </c>
      <c r="AG26" s="342">
        <v>0</v>
      </c>
      <c r="AH26" s="342">
        <v>0</v>
      </c>
      <c r="AI26" s="342">
        <v>0</v>
      </c>
      <c r="AJ26" s="342">
        <v>0</v>
      </c>
      <c r="AK26" s="342">
        <v>0</v>
      </c>
      <c r="AL26" s="342">
        <v>0</v>
      </c>
      <c r="AM26" s="342">
        <v>0</v>
      </c>
      <c r="AN26" s="342">
        <v>0</v>
      </c>
      <c r="AO26" s="342">
        <v>0</v>
      </c>
      <c r="AP26" s="342">
        <v>0</v>
      </c>
      <c r="AQ26" s="382">
        <f t="shared" ref="AQ26:AQ27" si="2">SUM(AE26:AP26)</f>
        <v>0</v>
      </c>
      <c r="AR26" s="347">
        <v>0</v>
      </c>
      <c r="AS26" s="341">
        <v>0</v>
      </c>
      <c r="AT26" s="342">
        <v>0</v>
      </c>
      <c r="AU26" s="342">
        <v>0</v>
      </c>
      <c r="AV26" s="342">
        <v>0</v>
      </c>
      <c r="AW26" s="342">
        <v>0</v>
      </c>
      <c r="AX26" s="342">
        <v>0</v>
      </c>
      <c r="AY26" s="342">
        <v>0</v>
      </c>
      <c r="AZ26" s="342">
        <v>0</v>
      </c>
      <c r="BA26" s="342">
        <v>0</v>
      </c>
      <c r="BB26" s="342">
        <v>0</v>
      </c>
      <c r="BC26" s="342">
        <v>0</v>
      </c>
      <c r="BD26" s="342">
        <v>0</v>
      </c>
      <c r="BE26" s="382">
        <f t="shared" ref="BE26:BE27" si="3">SUM(AS26:BD26)</f>
        <v>0</v>
      </c>
      <c r="BF26" s="347">
        <v>0</v>
      </c>
      <c r="BG26" s="341">
        <v>0</v>
      </c>
      <c r="BH26" s="342">
        <v>0</v>
      </c>
      <c r="BI26" s="342">
        <v>0</v>
      </c>
      <c r="BJ26" s="342">
        <v>0</v>
      </c>
      <c r="BK26" s="342">
        <v>0</v>
      </c>
      <c r="BL26" s="342">
        <v>0</v>
      </c>
      <c r="BM26" s="342">
        <v>0</v>
      </c>
      <c r="BN26" s="342">
        <v>0</v>
      </c>
      <c r="BO26" s="342">
        <v>0</v>
      </c>
      <c r="BP26" s="342">
        <v>0</v>
      </c>
      <c r="BQ26" s="342">
        <v>0</v>
      </c>
      <c r="BR26" s="342">
        <v>0</v>
      </c>
      <c r="BS26" s="382">
        <f t="shared" ref="BS26:BS27" si="4">SUM(BG26:BR26)</f>
        <v>0</v>
      </c>
      <c r="BT26" s="347">
        <v>0</v>
      </c>
      <c r="BU26" s="341">
        <v>0</v>
      </c>
      <c r="BV26" s="342">
        <v>0</v>
      </c>
      <c r="BW26" s="342">
        <v>0</v>
      </c>
      <c r="BX26" s="342">
        <v>0</v>
      </c>
      <c r="BY26" s="342">
        <v>0</v>
      </c>
      <c r="BZ26" s="342">
        <v>0</v>
      </c>
      <c r="CA26" s="342">
        <v>0</v>
      </c>
      <c r="CB26" s="342">
        <v>0</v>
      </c>
      <c r="CC26" s="342">
        <v>0</v>
      </c>
      <c r="CD26" s="342">
        <v>0</v>
      </c>
      <c r="CE26" s="342">
        <v>0</v>
      </c>
      <c r="CF26" s="342">
        <v>0</v>
      </c>
      <c r="CG26" s="382">
        <f t="shared" ref="CG26:CG27" si="5">SUM(BU26:CF26)</f>
        <v>0</v>
      </c>
      <c r="CH26" s="347">
        <v>0</v>
      </c>
      <c r="CI26" s="341">
        <v>0</v>
      </c>
      <c r="CJ26" s="342">
        <v>0</v>
      </c>
      <c r="CK26" s="342">
        <v>0</v>
      </c>
      <c r="CL26" s="342">
        <v>0</v>
      </c>
      <c r="CM26" s="342">
        <v>0</v>
      </c>
      <c r="CN26" s="342">
        <v>0</v>
      </c>
      <c r="CO26" s="342">
        <v>0</v>
      </c>
      <c r="CP26" s="342">
        <v>0</v>
      </c>
      <c r="CQ26" s="342">
        <v>0</v>
      </c>
      <c r="CR26" s="342">
        <v>0</v>
      </c>
      <c r="CS26" s="342">
        <v>0</v>
      </c>
      <c r="CT26" s="342">
        <v>0</v>
      </c>
      <c r="CU26" s="382">
        <f t="shared" ref="CU26:CU27" si="6">SUM(CI26:CT26)</f>
        <v>0</v>
      </c>
      <c r="CV26" s="347">
        <v>0</v>
      </c>
      <c r="CW26" s="341">
        <v>0</v>
      </c>
      <c r="CX26" s="342">
        <v>0</v>
      </c>
      <c r="CY26" s="342">
        <v>0</v>
      </c>
      <c r="CZ26" s="342">
        <v>0</v>
      </c>
      <c r="DA26" s="342">
        <v>0</v>
      </c>
      <c r="DB26" s="342">
        <v>0</v>
      </c>
      <c r="DC26" s="342">
        <v>0</v>
      </c>
      <c r="DD26" s="342">
        <v>0</v>
      </c>
      <c r="DE26" s="342">
        <v>0</v>
      </c>
      <c r="DF26" s="342">
        <v>0</v>
      </c>
      <c r="DG26" s="342">
        <v>0</v>
      </c>
      <c r="DH26" s="342">
        <v>0</v>
      </c>
      <c r="DI26" s="382">
        <f t="shared" ref="DI26:DI32" si="7">SUM(CW26:DH26)</f>
        <v>0</v>
      </c>
      <c r="DJ26" s="347">
        <v>0</v>
      </c>
      <c r="DK26" s="236">
        <f t="shared" ref="DK26:DK41" si="8">O26+AC26+AQ26+BE26+BS26+CG26+CU26+DI26</f>
        <v>0</v>
      </c>
      <c r="DL26" s="238">
        <f t="shared" ref="DL26:DL41" si="9">(O26*P26)+(AC26*AD26)+(AQ26*AR26)+(BE26*BF26)+(BS26*BT26)+(CG26*CH26)+(CU26*CV26)+(DI26*DJ26)</f>
        <v>0</v>
      </c>
    </row>
    <row r="27" spans="2:116" x14ac:dyDescent="0.3">
      <c r="B27" s="340" t="s">
        <v>232</v>
      </c>
      <c r="C27" s="341">
        <v>0</v>
      </c>
      <c r="D27" s="342">
        <v>0</v>
      </c>
      <c r="E27" s="342">
        <v>0</v>
      </c>
      <c r="F27" s="342">
        <v>0</v>
      </c>
      <c r="G27" s="342">
        <v>0</v>
      </c>
      <c r="H27" s="342">
        <v>0</v>
      </c>
      <c r="I27" s="342">
        <v>0</v>
      </c>
      <c r="J27" s="342">
        <v>0</v>
      </c>
      <c r="K27" s="342">
        <v>0</v>
      </c>
      <c r="L27" s="342">
        <v>0</v>
      </c>
      <c r="M27" s="342">
        <v>0</v>
      </c>
      <c r="N27" s="342">
        <v>0</v>
      </c>
      <c r="O27" s="237">
        <f t="shared" si="0"/>
        <v>0</v>
      </c>
      <c r="P27" s="343">
        <v>0</v>
      </c>
      <c r="Q27" s="341">
        <v>0</v>
      </c>
      <c r="R27" s="342">
        <v>0</v>
      </c>
      <c r="S27" s="342">
        <v>0</v>
      </c>
      <c r="T27" s="342">
        <v>0</v>
      </c>
      <c r="U27" s="342">
        <v>0</v>
      </c>
      <c r="V27" s="342">
        <v>0</v>
      </c>
      <c r="W27" s="342">
        <v>0</v>
      </c>
      <c r="X27" s="342">
        <v>0</v>
      </c>
      <c r="Y27" s="342">
        <v>0</v>
      </c>
      <c r="Z27" s="342">
        <v>0</v>
      </c>
      <c r="AA27" s="342">
        <v>0</v>
      </c>
      <c r="AB27" s="342">
        <v>0</v>
      </c>
      <c r="AC27" s="237">
        <f t="shared" si="1"/>
        <v>0</v>
      </c>
      <c r="AD27" s="343">
        <v>0</v>
      </c>
      <c r="AE27" s="341">
        <v>0</v>
      </c>
      <c r="AF27" s="342">
        <v>0</v>
      </c>
      <c r="AG27" s="342">
        <v>0</v>
      </c>
      <c r="AH27" s="342">
        <v>0</v>
      </c>
      <c r="AI27" s="342">
        <v>0</v>
      </c>
      <c r="AJ27" s="342">
        <v>0</v>
      </c>
      <c r="AK27" s="342">
        <v>0</v>
      </c>
      <c r="AL27" s="342">
        <v>0</v>
      </c>
      <c r="AM27" s="342">
        <v>0</v>
      </c>
      <c r="AN27" s="342">
        <v>0</v>
      </c>
      <c r="AO27" s="342">
        <v>0</v>
      </c>
      <c r="AP27" s="342">
        <v>0</v>
      </c>
      <c r="AQ27" s="237">
        <f t="shared" si="2"/>
        <v>0</v>
      </c>
      <c r="AR27" s="347">
        <v>0</v>
      </c>
      <c r="AS27" s="341">
        <v>0</v>
      </c>
      <c r="AT27" s="342">
        <v>0</v>
      </c>
      <c r="AU27" s="342">
        <v>0</v>
      </c>
      <c r="AV27" s="342">
        <v>0</v>
      </c>
      <c r="AW27" s="342">
        <v>0</v>
      </c>
      <c r="AX27" s="342">
        <v>0</v>
      </c>
      <c r="AY27" s="342">
        <v>0</v>
      </c>
      <c r="AZ27" s="342">
        <v>0</v>
      </c>
      <c r="BA27" s="342">
        <v>0</v>
      </c>
      <c r="BB27" s="342">
        <v>0</v>
      </c>
      <c r="BC27" s="342">
        <v>0</v>
      </c>
      <c r="BD27" s="342">
        <v>0</v>
      </c>
      <c r="BE27" s="237">
        <f t="shared" si="3"/>
        <v>0</v>
      </c>
      <c r="BF27" s="347">
        <v>0</v>
      </c>
      <c r="BG27" s="341">
        <v>0</v>
      </c>
      <c r="BH27" s="342">
        <v>0</v>
      </c>
      <c r="BI27" s="342">
        <v>0</v>
      </c>
      <c r="BJ27" s="342">
        <v>0</v>
      </c>
      <c r="BK27" s="342">
        <v>0</v>
      </c>
      <c r="BL27" s="342">
        <v>0</v>
      </c>
      <c r="BM27" s="342">
        <v>0</v>
      </c>
      <c r="BN27" s="342">
        <v>0</v>
      </c>
      <c r="BO27" s="342">
        <v>0</v>
      </c>
      <c r="BP27" s="342">
        <v>0</v>
      </c>
      <c r="BQ27" s="342">
        <v>0</v>
      </c>
      <c r="BR27" s="342">
        <v>0</v>
      </c>
      <c r="BS27" s="237">
        <f t="shared" si="4"/>
        <v>0</v>
      </c>
      <c r="BT27" s="347">
        <v>0</v>
      </c>
      <c r="BU27" s="341">
        <v>0</v>
      </c>
      <c r="BV27" s="342">
        <v>0</v>
      </c>
      <c r="BW27" s="342">
        <v>0</v>
      </c>
      <c r="BX27" s="342">
        <v>0</v>
      </c>
      <c r="BY27" s="342">
        <v>0</v>
      </c>
      <c r="BZ27" s="342">
        <v>0</v>
      </c>
      <c r="CA27" s="342">
        <v>0</v>
      </c>
      <c r="CB27" s="342">
        <v>0</v>
      </c>
      <c r="CC27" s="342">
        <v>0</v>
      </c>
      <c r="CD27" s="342">
        <v>0</v>
      </c>
      <c r="CE27" s="342">
        <v>0</v>
      </c>
      <c r="CF27" s="342">
        <v>0</v>
      </c>
      <c r="CG27" s="237">
        <f t="shared" si="5"/>
        <v>0</v>
      </c>
      <c r="CH27" s="347">
        <v>0</v>
      </c>
      <c r="CI27" s="341">
        <v>0</v>
      </c>
      <c r="CJ27" s="342">
        <v>0</v>
      </c>
      <c r="CK27" s="342">
        <v>0</v>
      </c>
      <c r="CL27" s="342">
        <v>0</v>
      </c>
      <c r="CM27" s="342">
        <v>0</v>
      </c>
      <c r="CN27" s="342">
        <v>0</v>
      </c>
      <c r="CO27" s="342">
        <v>0</v>
      </c>
      <c r="CP27" s="342">
        <v>0</v>
      </c>
      <c r="CQ27" s="342">
        <v>0</v>
      </c>
      <c r="CR27" s="342">
        <v>0</v>
      </c>
      <c r="CS27" s="342">
        <v>0</v>
      </c>
      <c r="CT27" s="342">
        <v>0</v>
      </c>
      <c r="CU27" s="237">
        <f t="shared" si="6"/>
        <v>0</v>
      </c>
      <c r="CV27" s="347">
        <v>0</v>
      </c>
      <c r="CW27" s="341">
        <v>0</v>
      </c>
      <c r="CX27" s="342">
        <v>0</v>
      </c>
      <c r="CY27" s="342">
        <v>0</v>
      </c>
      <c r="CZ27" s="342">
        <v>0</v>
      </c>
      <c r="DA27" s="342">
        <v>0</v>
      </c>
      <c r="DB27" s="342">
        <v>0</v>
      </c>
      <c r="DC27" s="342">
        <v>0</v>
      </c>
      <c r="DD27" s="342">
        <v>0</v>
      </c>
      <c r="DE27" s="342">
        <v>0</v>
      </c>
      <c r="DF27" s="342">
        <v>0</v>
      </c>
      <c r="DG27" s="342">
        <v>0</v>
      </c>
      <c r="DH27" s="342">
        <v>0</v>
      </c>
      <c r="DI27" s="237">
        <f t="shared" si="7"/>
        <v>0</v>
      </c>
      <c r="DJ27" s="347">
        <v>0</v>
      </c>
      <c r="DK27" s="236">
        <f t="shared" si="8"/>
        <v>0</v>
      </c>
      <c r="DL27" s="238">
        <f t="shared" si="9"/>
        <v>0</v>
      </c>
    </row>
    <row r="28" spans="2:116" x14ac:dyDescent="0.3">
      <c r="B28" s="340" t="s">
        <v>232</v>
      </c>
      <c r="C28" s="341">
        <v>0</v>
      </c>
      <c r="D28" s="342">
        <v>0</v>
      </c>
      <c r="E28" s="342">
        <v>0</v>
      </c>
      <c r="F28" s="342">
        <v>0</v>
      </c>
      <c r="G28" s="342">
        <v>0</v>
      </c>
      <c r="H28" s="342">
        <v>0</v>
      </c>
      <c r="I28" s="342">
        <v>0</v>
      </c>
      <c r="J28" s="342">
        <v>0</v>
      </c>
      <c r="K28" s="342">
        <v>0</v>
      </c>
      <c r="L28" s="342">
        <v>0</v>
      </c>
      <c r="M28" s="342">
        <v>0</v>
      </c>
      <c r="N28" s="342">
        <v>0</v>
      </c>
      <c r="O28" s="237">
        <f t="shared" si="0"/>
        <v>0</v>
      </c>
      <c r="P28" s="343">
        <v>0</v>
      </c>
      <c r="Q28" s="341">
        <v>0</v>
      </c>
      <c r="R28" s="342">
        <v>0</v>
      </c>
      <c r="S28" s="342">
        <v>0</v>
      </c>
      <c r="T28" s="342">
        <v>0</v>
      </c>
      <c r="U28" s="342">
        <v>0</v>
      </c>
      <c r="V28" s="342">
        <v>0</v>
      </c>
      <c r="W28" s="342">
        <v>0</v>
      </c>
      <c r="X28" s="342">
        <v>0</v>
      </c>
      <c r="Y28" s="342">
        <v>0</v>
      </c>
      <c r="Z28" s="342">
        <v>0</v>
      </c>
      <c r="AA28" s="342">
        <v>0</v>
      </c>
      <c r="AB28" s="342">
        <v>0</v>
      </c>
      <c r="AC28" s="237">
        <f t="shared" si="1"/>
        <v>0</v>
      </c>
      <c r="AD28" s="343">
        <v>0</v>
      </c>
      <c r="AE28" s="341">
        <v>0</v>
      </c>
      <c r="AF28" s="342">
        <v>0</v>
      </c>
      <c r="AG28" s="342">
        <v>0</v>
      </c>
      <c r="AH28" s="342">
        <v>0</v>
      </c>
      <c r="AI28" s="342">
        <v>0</v>
      </c>
      <c r="AJ28" s="342">
        <v>0</v>
      </c>
      <c r="AK28" s="342">
        <v>0</v>
      </c>
      <c r="AL28" s="342">
        <v>0</v>
      </c>
      <c r="AM28" s="342">
        <v>0</v>
      </c>
      <c r="AN28" s="342">
        <v>0</v>
      </c>
      <c r="AO28" s="342">
        <v>0</v>
      </c>
      <c r="AP28" s="342">
        <v>0</v>
      </c>
      <c r="AQ28" s="237">
        <f>SUM(AE28:AP28)</f>
        <v>0</v>
      </c>
      <c r="AR28" s="347">
        <v>0</v>
      </c>
      <c r="AS28" s="341">
        <v>0</v>
      </c>
      <c r="AT28" s="342">
        <v>0</v>
      </c>
      <c r="AU28" s="342">
        <v>0</v>
      </c>
      <c r="AV28" s="342">
        <v>0</v>
      </c>
      <c r="AW28" s="342">
        <v>0</v>
      </c>
      <c r="AX28" s="342">
        <v>0</v>
      </c>
      <c r="AY28" s="342">
        <v>0</v>
      </c>
      <c r="AZ28" s="342">
        <v>0</v>
      </c>
      <c r="BA28" s="342">
        <v>0</v>
      </c>
      <c r="BB28" s="342">
        <v>0</v>
      </c>
      <c r="BC28" s="342">
        <v>0</v>
      </c>
      <c r="BD28" s="342">
        <v>0</v>
      </c>
      <c r="BE28" s="237">
        <f>SUM(AS28:BD28)</f>
        <v>0</v>
      </c>
      <c r="BF28" s="347">
        <v>0</v>
      </c>
      <c r="BG28" s="341">
        <v>0</v>
      </c>
      <c r="BH28" s="342">
        <v>0</v>
      </c>
      <c r="BI28" s="342">
        <v>0</v>
      </c>
      <c r="BJ28" s="342">
        <v>0</v>
      </c>
      <c r="BK28" s="342">
        <v>0</v>
      </c>
      <c r="BL28" s="342">
        <v>0</v>
      </c>
      <c r="BM28" s="342">
        <v>0</v>
      </c>
      <c r="BN28" s="342">
        <v>0</v>
      </c>
      <c r="BO28" s="342">
        <v>0</v>
      </c>
      <c r="BP28" s="342">
        <v>0</v>
      </c>
      <c r="BQ28" s="342">
        <v>0</v>
      </c>
      <c r="BR28" s="342">
        <v>0</v>
      </c>
      <c r="BS28" s="237">
        <f>SUM(BG28:BR28)</f>
        <v>0</v>
      </c>
      <c r="BT28" s="347">
        <v>0</v>
      </c>
      <c r="BU28" s="341">
        <v>0</v>
      </c>
      <c r="BV28" s="342">
        <v>0</v>
      </c>
      <c r="BW28" s="342">
        <v>0</v>
      </c>
      <c r="BX28" s="342">
        <v>0</v>
      </c>
      <c r="BY28" s="342">
        <v>0</v>
      </c>
      <c r="BZ28" s="342">
        <v>0</v>
      </c>
      <c r="CA28" s="342">
        <v>0</v>
      </c>
      <c r="CB28" s="342">
        <v>0</v>
      </c>
      <c r="CC28" s="342">
        <v>0</v>
      </c>
      <c r="CD28" s="342">
        <v>0</v>
      </c>
      <c r="CE28" s="342">
        <v>0</v>
      </c>
      <c r="CF28" s="342">
        <v>0</v>
      </c>
      <c r="CG28" s="237">
        <f>SUM(BU28:CF28)</f>
        <v>0</v>
      </c>
      <c r="CH28" s="347">
        <v>0</v>
      </c>
      <c r="CI28" s="341">
        <v>0</v>
      </c>
      <c r="CJ28" s="342">
        <v>0</v>
      </c>
      <c r="CK28" s="342">
        <v>0</v>
      </c>
      <c r="CL28" s="342">
        <v>0</v>
      </c>
      <c r="CM28" s="342">
        <v>0</v>
      </c>
      <c r="CN28" s="342">
        <v>0</v>
      </c>
      <c r="CO28" s="342">
        <v>0</v>
      </c>
      <c r="CP28" s="342">
        <v>0</v>
      </c>
      <c r="CQ28" s="342">
        <v>0</v>
      </c>
      <c r="CR28" s="342">
        <v>0</v>
      </c>
      <c r="CS28" s="342">
        <v>0</v>
      </c>
      <c r="CT28" s="342">
        <v>0</v>
      </c>
      <c r="CU28" s="237">
        <f>SUM(CI28:CT28)</f>
        <v>0</v>
      </c>
      <c r="CV28" s="347">
        <v>0</v>
      </c>
      <c r="CW28" s="341">
        <v>0</v>
      </c>
      <c r="CX28" s="342">
        <v>0</v>
      </c>
      <c r="CY28" s="342">
        <v>0</v>
      </c>
      <c r="CZ28" s="342">
        <v>0</v>
      </c>
      <c r="DA28" s="342">
        <v>0</v>
      </c>
      <c r="DB28" s="342">
        <v>0</v>
      </c>
      <c r="DC28" s="342">
        <v>0</v>
      </c>
      <c r="DD28" s="342">
        <v>0</v>
      </c>
      <c r="DE28" s="342">
        <v>0</v>
      </c>
      <c r="DF28" s="342">
        <v>0</v>
      </c>
      <c r="DG28" s="342">
        <v>0</v>
      </c>
      <c r="DH28" s="342">
        <v>0</v>
      </c>
      <c r="DI28" s="237">
        <f>SUM(CW28:DH28)</f>
        <v>0</v>
      </c>
      <c r="DJ28" s="347">
        <v>0</v>
      </c>
      <c r="DK28" s="236">
        <f t="shared" si="8"/>
        <v>0</v>
      </c>
      <c r="DL28" s="238">
        <f t="shared" si="9"/>
        <v>0</v>
      </c>
    </row>
    <row r="29" spans="2:116" x14ac:dyDescent="0.3">
      <c r="B29" s="340" t="s">
        <v>232</v>
      </c>
      <c r="C29" s="341">
        <v>0</v>
      </c>
      <c r="D29" s="342">
        <v>0</v>
      </c>
      <c r="E29" s="342">
        <v>0</v>
      </c>
      <c r="F29" s="342">
        <v>0</v>
      </c>
      <c r="G29" s="342">
        <v>0</v>
      </c>
      <c r="H29" s="342">
        <v>0</v>
      </c>
      <c r="I29" s="342">
        <v>0</v>
      </c>
      <c r="J29" s="342">
        <v>0</v>
      </c>
      <c r="K29" s="342">
        <v>0</v>
      </c>
      <c r="L29" s="342">
        <v>0</v>
      </c>
      <c r="M29" s="342">
        <v>0</v>
      </c>
      <c r="N29" s="342">
        <v>0</v>
      </c>
      <c r="O29" s="237">
        <f t="shared" si="0"/>
        <v>0</v>
      </c>
      <c r="P29" s="343">
        <v>0</v>
      </c>
      <c r="Q29" s="341">
        <v>0</v>
      </c>
      <c r="R29" s="342">
        <v>0</v>
      </c>
      <c r="S29" s="342">
        <v>0</v>
      </c>
      <c r="T29" s="342">
        <v>0</v>
      </c>
      <c r="U29" s="342">
        <v>0</v>
      </c>
      <c r="V29" s="342">
        <v>0</v>
      </c>
      <c r="W29" s="342">
        <v>0</v>
      </c>
      <c r="X29" s="342">
        <v>0</v>
      </c>
      <c r="Y29" s="342">
        <v>0</v>
      </c>
      <c r="Z29" s="342">
        <v>0</v>
      </c>
      <c r="AA29" s="342">
        <v>0</v>
      </c>
      <c r="AB29" s="342">
        <v>0</v>
      </c>
      <c r="AC29" s="237">
        <f t="shared" si="1"/>
        <v>0</v>
      </c>
      <c r="AD29" s="343">
        <v>0</v>
      </c>
      <c r="AE29" s="341">
        <v>0</v>
      </c>
      <c r="AF29" s="342">
        <v>0</v>
      </c>
      <c r="AG29" s="342">
        <v>0</v>
      </c>
      <c r="AH29" s="342">
        <v>0</v>
      </c>
      <c r="AI29" s="342">
        <v>0</v>
      </c>
      <c r="AJ29" s="342">
        <v>0</v>
      </c>
      <c r="AK29" s="342">
        <v>0</v>
      </c>
      <c r="AL29" s="342">
        <v>0</v>
      </c>
      <c r="AM29" s="342">
        <v>0</v>
      </c>
      <c r="AN29" s="342">
        <v>0</v>
      </c>
      <c r="AO29" s="342">
        <v>0</v>
      </c>
      <c r="AP29" s="342">
        <v>0</v>
      </c>
      <c r="AQ29" s="237">
        <f t="shared" ref="AQ29:AQ32" si="10">SUM(AE29:AP29)</f>
        <v>0</v>
      </c>
      <c r="AR29" s="347">
        <v>0</v>
      </c>
      <c r="AS29" s="341">
        <v>0</v>
      </c>
      <c r="AT29" s="342">
        <v>0</v>
      </c>
      <c r="AU29" s="342">
        <v>0</v>
      </c>
      <c r="AV29" s="342">
        <v>0</v>
      </c>
      <c r="AW29" s="342">
        <v>0</v>
      </c>
      <c r="AX29" s="342">
        <v>0</v>
      </c>
      <c r="AY29" s="342">
        <v>0</v>
      </c>
      <c r="AZ29" s="342">
        <v>0</v>
      </c>
      <c r="BA29" s="342">
        <v>0</v>
      </c>
      <c r="BB29" s="342">
        <v>0</v>
      </c>
      <c r="BC29" s="342">
        <v>0</v>
      </c>
      <c r="BD29" s="342">
        <v>0</v>
      </c>
      <c r="BE29" s="237">
        <f t="shared" ref="BE29:BE32" si="11">SUM(AS29:BD29)</f>
        <v>0</v>
      </c>
      <c r="BF29" s="347">
        <v>0</v>
      </c>
      <c r="BG29" s="341">
        <v>0</v>
      </c>
      <c r="BH29" s="342">
        <v>0</v>
      </c>
      <c r="BI29" s="342">
        <v>0</v>
      </c>
      <c r="BJ29" s="342">
        <v>0</v>
      </c>
      <c r="BK29" s="342">
        <v>0</v>
      </c>
      <c r="BL29" s="342">
        <v>0</v>
      </c>
      <c r="BM29" s="342">
        <v>0</v>
      </c>
      <c r="BN29" s="342">
        <v>0</v>
      </c>
      <c r="BO29" s="342">
        <v>0</v>
      </c>
      <c r="BP29" s="342">
        <v>0</v>
      </c>
      <c r="BQ29" s="342">
        <v>0</v>
      </c>
      <c r="BR29" s="342">
        <v>0</v>
      </c>
      <c r="BS29" s="237">
        <f t="shared" ref="BS29:BS32" si="12">SUM(BG29:BR29)</f>
        <v>0</v>
      </c>
      <c r="BT29" s="347">
        <v>0</v>
      </c>
      <c r="BU29" s="341">
        <v>0</v>
      </c>
      <c r="BV29" s="342">
        <v>0</v>
      </c>
      <c r="BW29" s="342">
        <v>0</v>
      </c>
      <c r="BX29" s="342">
        <v>0</v>
      </c>
      <c r="BY29" s="342">
        <v>0</v>
      </c>
      <c r="BZ29" s="342">
        <v>0</v>
      </c>
      <c r="CA29" s="342">
        <v>0</v>
      </c>
      <c r="CB29" s="342">
        <v>0</v>
      </c>
      <c r="CC29" s="342">
        <v>0</v>
      </c>
      <c r="CD29" s="342">
        <v>0</v>
      </c>
      <c r="CE29" s="342">
        <v>0</v>
      </c>
      <c r="CF29" s="342">
        <v>0</v>
      </c>
      <c r="CG29" s="237">
        <f t="shared" ref="CG29:CG32" si="13">SUM(BU29:CF29)</f>
        <v>0</v>
      </c>
      <c r="CH29" s="347">
        <v>0</v>
      </c>
      <c r="CI29" s="341">
        <v>0</v>
      </c>
      <c r="CJ29" s="342">
        <v>0</v>
      </c>
      <c r="CK29" s="342">
        <v>0</v>
      </c>
      <c r="CL29" s="342">
        <v>0</v>
      </c>
      <c r="CM29" s="342">
        <v>0</v>
      </c>
      <c r="CN29" s="342">
        <v>0</v>
      </c>
      <c r="CO29" s="342">
        <v>0</v>
      </c>
      <c r="CP29" s="342">
        <v>0</v>
      </c>
      <c r="CQ29" s="342">
        <v>0</v>
      </c>
      <c r="CR29" s="342">
        <v>0</v>
      </c>
      <c r="CS29" s="342">
        <v>0</v>
      </c>
      <c r="CT29" s="342">
        <v>0</v>
      </c>
      <c r="CU29" s="237">
        <f t="shared" ref="CU29:CU32" si="14">SUM(CI29:CT29)</f>
        <v>0</v>
      </c>
      <c r="CV29" s="347">
        <v>0</v>
      </c>
      <c r="CW29" s="341">
        <v>0</v>
      </c>
      <c r="CX29" s="342">
        <v>0</v>
      </c>
      <c r="CY29" s="342">
        <v>0</v>
      </c>
      <c r="CZ29" s="342">
        <v>0</v>
      </c>
      <c r="DA29" s="342">
        <v>0</v>
      </c>
      <c r="DB29" s="342">
        <v>0</v>
      </c>
      <c r="DC29" s="342">
        <v>0</v>
      </c>
      <c r="DD29" s="342">
        <v>0</v>
      </c>
      <c r="DE29" s="342">
        <v>0</v>
      </c>
      <c r="DF29" s="342">
        <v>0</v>
      </c>
      <c r="DG29" s="342">
        <v>0</v>
      </c>
      <c r="DH29" s="342">
        <v>0</v>
      </c>
      <c r="DI29" s="237">
        <f t="shared" si="7"/>
        <v>0</v>
      </c>
      <c r="DJ29" s="347">
        <v>0</v>
      </c>
      <c r="DK29" s="236">
        <f t="shared" si="8"/>
        <v>0</v>
      </c>
      <c r="DL29" s="238">
        <f t="shared" si="9"/>
        <v>0</v>
      </c>
    </row>
    <row r="30" spans="2:116" x14ac:dyDescent="0.3">
      <c r="B30" s="340" t="s">
        <v>232</v>
      </c>
      <c r="C30" s="341">
        <v>0</v>
      </c>
      <c r="D30" s="342">
        <v>0</v>
      </c>
      <c r="E30" s="342">
        <v>0</v>
      </c>
      <c r="F30" s="342">
        <v>0</v>
      </c>
      <c r="G30" s="342">
        <v>0</v>
      </c>
      <c r="H30" s="342">
        <v>0</v>
      </c>
      <c r="I30" s="342">
        <v>0</v>
      </c>
      <c r="J30" s="342">
        <v>0</v>
      </c>
      <c r="K30" s="342">
        <v>0</v>
      </c>
      <c r="L30" s="342">
        <v>0</v>
      </c>
      <c r="M30" s="342">
        <v>0</v>
      </c>
      <c r="N30" s="342">
        <v>0</v>
      </c>
      <c r="O30" s="237">
        <f t="shared" si="0"/>
        <v>0</v>
      </c>
      <c r="P30" s="343">
        <v>0</v>
      </c>
      <c r="Q30" s="341">
        <v>0</v>
      </c>
      <c r="R30" s="342">
        <v>0</v>
      </c>
      <c r="S30" s="342">
        <v>0</v>
      </c>
      <c r="T30" s="342">
        <v>0</v>
      </c>
      <c r="U30" s="342">
        <v>0</v>
      </c>
      <c r="V30" s="342">
        <v>0</v>
      </c>
      <c r="W30" s="342">
        <v>0</v>
      </c>
      <c r="X30" s="342">
        <v>0</v>
      </c>
      <c r="Y30" s="342">
        <v>0</v>
      </c>
      <c r="Z30" s="342">
        <v>0</v>
      </c>
      <c r="AA30" s="342">
        <v>0</v>
      </c>
      <c r="AB30" s="342">
        <v>0</v>
      </c>
      <c r="AC30" s="237">
        <f t="shared" si="1"/>
        <v>0</v>
      </c>
      <c r="AD30" s="343">
        <v>0</v>
      </c>
      <c r="AE30" s="341">
        <v>0</v>
      </c>
      <c r="AF30" s="342">
        <v>0</v>
      </c>
      <c r="AG30" s="342">
        <v>0</v>
      </c>
      <c r="AH30" s="342">
        <v>0</v>
      </c>
      <c r="AI30" s="342">
        <v>0</v>
      </c>
      <c r="AJ30" s="342">
        <v>0</v>
      </c>
      <c r="AK30" s="342">
        <v>0</v>
      </c>
      <c r="AL30" s="342">
        <v>0</v>
      </c>
      <c r="AM30" s="342">
        <v>0</v>
      </c>
      <c r="AN30" s="342">
        <v>0</v>
      </c>
      <c r="AO30" s="342">
        <v>0</v>
      </c>
      <c r="AP30" s="342">
        <v>0</v>
      </c>
      <c r="AQ30" s="237">
        <f t="shared" si="10"/>
        <v>0</v>
      </c>
      <c r="AR30" s="347">
        <v>0</v>
      </c>
      <c r="AS30" s="341">
        <v>0</v>
      </c>
      <c r="AT30" s="342">
        <v>0</v>
      </c>
      <c r="AU30" s="342">
        <v>0</v>
      </c>
      <c r="AV30" s="342">
        <v>0</v>
      </c>
      <c r="AW30" s="342">
        <v>0</v>
      </c>
      <c r="AX30" s="342">
        <v>0</v>
      </c>
      <c r="AY30" s="342">
        <v>0</v>
      </c>
      <c r="AZ30" s="342">
        <v>0</v>
      </c>
      <c r="BA30" s="342">
        <v>0</v>
      </c>
      <c r="BB30" s="342">
        <v>0</v>
      </c>
      <c r="BC30" s="342">
        <v>0</v>
      </c>
      <c r="BD30" s="342">
        <v>0</v>
      </c>
      <c r="BE30" s="237">
        <f t="shared" si="11"/>
        <v>0</v>
      </c>
      <c r="BF30" s="347">
        <v>0</v>
      </c>
      <c r="BG30" s="341">
        <v>0</v>
      </c>
      <c r="BH30" s="342">
        <v>0</v>
      </c>
      <c r="BI30" s="342">
        <v>0</v>
      </c>
      <c r="BJ30" s="342">
        <v>0</v>
      </c>
      <c r="BK30" s="342">
        <v>0</v>
      </c>
      <c r="BL30" s="342">
        <v>0</v>
      </c>
      <c r="BM30" s="342">
        <v>0</v>
      </c>
      <c r="BN30" s="342">
        <v>0</v>
      </c>
      <c r="BO30" s="342">
        <v>0</v>
      </c>
      <c r="BP30" s="342">
        <v>0</v>
      </c>
      <c r="BQ30" s="342">
        <v>0</v>
      </c>
      <c r="BR30" s="342">
        <v>0</v>
      </c>
      <c r="BS30" s="237">
        <f t="shared" si="12"/>
        <v>0</v>
      </c>
      <c r="BT30" s="347">
        <v>0</v>
      </c>
      <c r="BU30" s="341">
        <v>0</v>
      </c>
      <c r="BV30" s="342">
        <v>0</v>
      </c>
      <c r="BW30" s="342">
        <v>0</v>
      </c>
      <c r="BX30" s="342">
        <v>0</v>
      </c>
      <c r="BY30" s="342">
        <v>0</v>
      </c>
      <c r="BZ30" s="342">
        <v>0</v>
      </c>
      <c r="CA30" s="342">
        <v>0</v>
      </c>
      <c r="CB30" s="342">
        <v>0</v>
      </c>
      <c r="CC30" s="342">
        <v>0</v>
      </c>
      <c r="CD30" s="342">
        <v>0</v>
      </c>
      <c r="CE30" s="342">
        <v>0</v>
      </c>
      <c r="CF30" s="342">
        <v>0</v>
      </c>
      <c r="CG30" s="237">
        <f t="shared" si="13"/>
        <v>0</v>
      </c>
      <c r="CH30" s="347">
        <v>0</v>
      </c>
      <c r="CI30" s="341">
        <v>0</v>
      </c>
      <c r="CJ30" s="342">
        <v>0</v>
      </c>
      <c r="CK30" s="342">
        <v>0</v>
      </c>
      <c r="CL30" s="342">
        <v>0</v>
      </c>
      <c r="CM30" s="342">
        <v>0</v>
      </c>
      <c r="CN30" s="342">
        <v>0</v>
      </c>
      <c r="CO30" s="342">
        <v>0</v>
      </c>
      <c r="CP30" s="342">
        <v>0</v>
      </c>
      <c r="CQ30" s="342">
        <v>0</v>
      </c>
      <c r="CR30" s="342">
        <v>0</v>
      </c>
      <c r="CS30" s="342">
        <v>0</v>
      </c>
      <c r="CT30" s="342">
        <v>0</v>
      </c>
      <c r="CU30" s="237">
        <f t="shared" si="14"/>
        <v>0</v>
      </c>
      <c r="CV30" s="347">
        <v>0</v>
      </c>
      <c r="CW30" s="341">
        <v>0</v>
      </c>
      <c r="CX30" s="342">
        <v>0</v>
      </c>
      <c r="CY30" s="342">
        <v>0</v>
      </c>
      <c r="CZ30" s="342">
        <v>0</v>
      </c>
      <c r="DA30" s="342">
        <v>0</v>
      </c>
      <c r="DB30" s="342">
        <v>0</v>
      </c>
      <c r="DC30" s="342">
        <v>0</v>
      </c>
      <c r="DD30" s="342">
        <v>0</v>
      </c>
      <c r="DE30" s="342">
        <v>0</v>
      </c>
      <c r="DF30" s="342">
        <v>0</v>
      </c>
      <c r="DG30" s="342">
        <v>0</v>
      </c>
      <c r="DH30" s="342">
        <v>0</v>
      </c>
      <c r="DI30" s="237">
        <f t="shared" si="7"/>
        <v>0</v>
      </c>
      <c r="DJ30" s="347">
        <v>0</v>
      </c>
      <c r="DK30" s="236">
        <f t="shared" si="8"/>
        <v>0</v>
      </c>
      <c r="DL30" s="238">
        <f t="shared" si="9"/>
        <v>0</v>
      </c>
    </row>
    <row r="31" spans="2:116" x14ac:dyDescent="0.3">
      <c r="B31" s="340" t="s">
        <v>232</v>
      </c>
      <c r="C31" s="341">
        <v>0</v>
      </c>
      <c r="D31" s="342">
        <v>0</v>
      </c>
      <c r="E31" s="342">
        <v>0</v>
      </c>
      <c r="F31" s="342">
        <v>0</v>
      </c>
      <c r="G31" s="342">
        <v>0</v>
      </c>
      <c r="H31" s="342">
        <v>0</v>
      </c>
      <c r="I31" s="342">
        <v>0</v>
      </c>
      <c r="J31" s="342">
        <v>0</v>
      </c>
      <c r="K31" s="342">
        <v>0</v>
      </c>
      <c r="L31" s="342">
        <v>0</v>
      </c>
      <c r="M31" s="342">
        <v>0</v>
      </c>
      <c r="N31" s="342">
        <v>0</v>
      </c>
      <c r="O31" s="237">
        <f t="shared" si="0"/>
        <v>0</v>
      </c>
      <c r="P31" s="343">
        <v>0</v>
      </c>
      <c r="Q31" s="341">
        <v>0</v>
      </c>
      <c r="R31" s="342">
        <v>0</v>
      </c>
      <c r="S31" s="342">
        <v>0</v>
      </c>
      <c r="T31" s="342">
        <v>0</v>
      </c>
      <c r="U31" s="342">
        <v>0</v>
      </c>
      <c r="V31" s="342">
        <v>0</v>
      </c>
      <c r="W31" s="342">
        <v>0</v>
      </c>
      <c r="X31" s="342">
        <v>0</v>
      </c>
      <c r="Y31" s="342">
        <v>0</v>
      </c>
      <c r="Z31" s="342">
        <v>0</v>
      </c>
      <c r="AA31" s="342">
        <v>0</v>
      </c>
      <c r="AB31" s="342">
        <v>0</v>
      </c>
      <c r="AC31" s="237">
        <f t="shared" si="1"/>
        <v>0</v>
      </c>
      <c r="AD31" s="343">
        <v>0</v>
      </c>
      <c r="AE31" s="341">
        <v>0</v>
      </c>
      <c r="AF31" s="342">
        <v>0</v>
      </c>
      <c r="AG31" s="342">
        <v>0</v>
      </c>
      <c r="AH31" s="342">
        <v>0</v>
      </c>
      <c r="AI31" s="342">
        <v>0</v>
      </c>
      <c r="AJ31" s="342">
        <v>0</v>
      </c>
      <c r="AK31" s="342">
        <v>0</v>
      </c>
      <c r="AL31" s="342">
        <v>0</v>
      </c>
      <c r="AM31" s="342">
        <v>0</v>
      </c>
      <c r="AN31" s="342">
        <v>0</v>
      </c>
      <c r="AO31" s="342">
        <v>0</v>
      </c>
      <c r="AP31" s="342">
        <v>0</v>
      </c>
      <c r="AQ31" s="237">
        <f t="shared" si="10"/>
        <v>0</v>
      </c>
      <c r="AR31" s="347">
        <v>0</v>
      </c>
      <c r="AS31" s="341">
        <v>0</v>
      </c>
      <c r="AT31" s="342">
        <v>0</v>
      </c>
      <c r="AU31" s="342">
        <v>0</v>
      </c>
      <c r="AV31" s="342">
        <v>0</v>
      </c>
      <c r="AW31" s="342">
        <v>0</v>
      </c>
      <c r="AX31" s="342">
        <v>0</v>
      </c>
      <c r="AY31" s="342">
        <v>0</v>
      </c>
      <c r="AZ31" s="342">
        <v>0</v>
      </c>
      <c r="BA31" s="342">
        <v>0</v>
      </c>
      <c r="BB31" s="342">
        <v>0</v>
      </c>
      <c r="BC31" s="342">
        <v>0</v>
      </c>
      <c r="BD31" s="342">
        <v>0</v>
      </c>
      <c r="BE31" s="237">
        <f t="shared" si="11"/>
        <v>0</v>
      </c>
      <c r="BF31" s="347">
        <v>0</v>
      </c>
      <c r="BG31" s="341">
        <v>0</v>
      </c>
      <c r="BH31" s="342">
        <v>0</v>
      </c>
      <c r="BI31" s="342">
        <v>0</v>
      </c>
      <c r="BJ31" s="342">
        <v>0</v>
      </c>
      <c r="BK31" s="342">
        <v>0</v>
      </c>
      <c r="BL31" s="342">
        <v>0</v>
      </c>
      <c r="BM31" s="342">
        <v>0</v>
      </c>
      <c r="BN31" s="342">
        <v>0</v>
      </c>
      <c r="BO31" s="342">
        <v>0</v>
      </c>
      <c r="BP31" s="342">
        <v>0</v>
      </c>
      <c r="BQ31" s="342">
        <v>0</v>
      </c>
      <c r="BR31" s="342">
        <v>0</v>
      </c>
      <c r="BS31" s="237">
        <f t="shared" si="12"/>
        <v>0</v>
      </c>
      <c r="BT31" s="347">
        <v>0</v>
      </c>
      <c r="BU31" s="341">
        <v>0</v>
      </c>
      <c r="BV31" s="342">
        <v>0</v>
      </c>
      <c r="BW31" s="342">
        <v>0</v>
      </c>
      <c r="BX31" s="342">
        <v>0</v>
      </c>
      <c r="BY31" s="342">
        <v>0</v>
      </c>
      <c r="BZ31" s="342">
        <v>0</v>
      </c>
      <c r="CA31" s="342">
        <v>0</v>
      </c>
      <c r="CB31" s="342">
        <v>0</v>
      </c>
      <c r="CC31" s="342">
        <v>0</v>
      </c>
      <c r="CD31" s="342">
        <v>0</v>
      </c>
      <c r="CE31" s="342">
        <v>0</v>
      </c>
      <c r="CF31" s="342">
        <v>0</v>
      </c>
      <c r="CG31" s="237">
        <f t="shared" si="13"/>
        <v>0</v>
      </c>
      <c r="CH31" s="347">
        <v>0</v>
      </c>
      <c r="CI31" s="341">
        <v>0</v>
      </c>
      <c r="CJ31" s="342">
        <v>0</v>
      </c>
      <c r="CK31" s="342">
        <v>0</v>
      </c>
      <c r="CL31" s="342">
        <v>0</v>
      </c>
      <c r="CM31" s="342">
        <v>0</v>
      </c>
      <c r="CN31" s="342">
        <v>0</v>
      </c>
      <c r="CO31" s="342">
        <v>0</v>
      </c>
      <c r="CP31" s="342">
        <v>0</v>
      </c>
      <c r="CQ31" s="342">
        <v>0</v>
      </c>
      <c r="CR31" s="342">
        <v>0</v>
      </c>
      <c r="CS31" s="342">
        <v>0</v>
      </c>
      <c r="CT31" s="342">
        <v>0</v>
      </c>
      <c r="CU31" s="237">
        <f t="shared" si="14"/>
        <v>0</v>
      </c>
      <c r="CV31" s="347">
        <v>0</v>
      </c>
      <c r="CW31" s="341">
        <v>0</v>
      </c>
      <c r="CX31" s="342">
        <v>0</v>
      </c>
      <c r="CY31" s="342">
        <v>0</v>
      </c>
      <c r="CZ31" s="342">
        <v>0</v>
      </c>
      <c r="DA31" s="342">
        <v>0</v>
      </c>
      <c r="DB31" s="342">
        <v>0</v>
      </c>
      <c r="DC31" s="342">
        <v>0</v>
      </c>
      <c r="DD31" s="342">
        <v>0</v>
      </c>
      <c r="DE31" s="342">
        <v>0</v>
      </c>
      <c r="DF31" s="342">
        <v>0</v>
      </c>
      <c r="DG31" s="342">
        <v>0</v>
      </c>
      <c r="DH31" s="342">
        <v>0</v>
      </c>
      <c r="DI31" s="237">
        <f t="shared" si="7"/>
        <v>0</v>
      </c>
      <c r="DJ31" s="347">
        <v>0</v>
      </c>
      <c r="DK31" s="236">
        <f t="shared" si="8"/>
        <v>0</v>
      </c>
      <c r="DL31" s="238">
        <f t="shared" si="9"/>
        <v>0</v>
      </c>
    </row>
    <row r="32" spans="2:116" x14ac:dyDescent="0.3">
      <c r="B32" s="340" t="s">
        <v>232</v>
      </c>
      <c r="C32" s="341">
        <v>0</v>
      </c>
      <c r="D32" s="342">
        <v>0</v>
      </c>
      <c r="E32" s="342">
        <v>0</v>
      </c>
      <c r="F32" s="342">
        <v>0</v>
      </c>
      <c r="G32" s="342">
        <v>0</v>
      </c>
      <c r="H32" s="342">
        <v>0</v>
      </c>
      <c r="I32" s="342">
        <v>0</v>
      </c>
      <c r="J32" s="342">
        <v>0</v>
      </c>
      <c r="K32" s="342">
        <v>0</v>
      </c>
      <c r="L32" s="342">
        <v>0</v>
      </c>
      <c r="M32" s="342">
        <v>0</v>
      </c>
      <c r="N32" s="342">
        <v>0</v>
      </c>
      <c r="O32" s="237">
        <f t="shared" si="0"/>
        <v>0</v>
      </c>
      <c r="P32" s="343">
        <v>0</v>
      </c>
      <c r="Q32" s="341">
        <v>0</v>
      </c>
      <c r="R32" s="342">
        <v>0</v>
      </c>
      <c r="S32" s="342">
        <v>0</v>
      </c>
      <c r="T32" s="342">
        <v>0</v>
      </c>
      <c r="U32" s="342">
        <v>0</v>
      </c>
      <c r="V32" s="342">
        <v>0</v>
      </c>
      <c r="W32" s="342">
        <v>0</v>
      </c>
      <c r="X32" s="342">
        <v>0</v>
      </c>
      <c r="Y32" s="342">
        <v>0</v>
      </c>
      <c r="Z32" s="342">
        <v>0</v>
      </c>
      <c r="AA32" s="342">
        <v>0</v>
      </c>
      <c r="AB32" s="342">
        <v>0</v>
      </c>
      <c r="AC32" s="237">
        <f t="shared" si="1"/>
        <v>0</v>
      </c>
      <c r="AD32" s="343">
        <v>0</v>
      </c>
      <c r="AE32" s="341">
        <v>0</v>
      </c>
      <c r="AF32" s="342">
        <v>0</v>
      </c>
      <c r="AG32" s="342">
        <v>0</v>
      </c>
      <c r="AH32" s="342">
        <v>0</v>
      </c>
      <c r="AI32" s="342">
        <v>0</v>
      </c>
      <c r="AJ32" s="342">
        <v>0</v>
      </c>
      <c r="AK32" s="342">
        <v>0</v>
      </c>
      <c r="AL32" s="342">
        <v>0</v>
      </c>
      <c r="AM32" s="342">
        <v>0</v>
      </c>
      <c r="AN32" s="342">
        <v>0</v>
      </c>
      <c r="AO32" s="342">
        <v>0</v>
      </c>
      <c r="AP32" s="342">
        <v>0</v>
      </c>
      <c r="AQ32" s="237">
        <f t="shared" si="10"/>
        <v>0</v>
      </c>
      <c r="AR32" s="347">
        <v>0</v>
      </c>
      <c r="AS32" s="341">
        <v>0</v>
      </c>
      <c r="AT32" s="342">
        <v>0</v>
      </c>
      <c r="AU32" s="342">
        <v>0</v>
      </c>
      <c r="AV32" s="342">
        <v>0</v>
      </c>
      <c r="AW32" s="342">
        <v>0</v>
      </c>
      <c r="AX32" s="342">
        <v>0</v>
      </c>
      <c r="AY32" s="342">
        <v>0</v>
      </c>
      <c r="AZ32" s="342">
        <v>0</v>
      </c>
      <c r="BA32" s="342">
        <v>0</v>
      </c>
      <c r="BB32" s="342">
        <v>0</v>
      </c>
      <c r="BC32" s="342">
        <v>0</v>
      </c>
      <c r="BD32" s="342">
        <v>0</v>
      </c>
      <c r="BE32" s="237">
        <f t="shared" si="11"/>
        <v>0</v>
      </c>
      <c r="BF32" s="347">
        <v>0</v>
      </c>
      <c r="BG32" s="341">
        <v>0</v>
      </c>
      <c r="BH32" s="342">
        <v>0</v>
      </c>
      <c r="BI32" s="342">
        <v>0</v>
      </c>
      <c r="BJ32" s="342">
        <v>0</v>
      </c>
      <c r="BK32" s="342">
        <v>0</v>
      </c>
      <c r="BL32" s="342">
        <v>0</v>
      </c>
      <c r="BM32" s="342">
        <v>0</v>
      </c>
      <c r="BN32" s="342">
        <v>0</v>
      </c>
      <c r="BO32" s="342">
        <v>0</v>
      </c>
      <c r="BP32" s="342">
        <v>0</v>
      </c>
      <c r="BQ32" s="342">
        <v>0</v>
      </c>
      <c r="BR32" s="342">
        <v>0</v>
      </c>
      <c r="BS32" s="237">
        <f t="shared" si="12"/>
        <v>0</v>
      </c>
      <c r="BT32" s="347">
        <v>0</v>
      </c>
      <c r="BU32" s="341">
        <v>0</v>
      </c>
      <c r="BV32" s="342">
        <v>0</v>
      </c>
      <c r="BW32" s="342">
        <v>0</v>
      </c>
      <c r="BX32" s="342">
        <v>0</v>
      </c>
      <c r="BY32" s="342">
        <v>0</v>
      </c>
      <c r="BZ32" s="342">
        <v>0</v>
      </c>
      <c r="CA32" s="342">
        <v>0</v>
      </c>
      <c r="CB32" s="342">
        <v>0</v>
      </c>
      <c r="CC32" s="342">
        <v>0</v>
      </c>
      <c r="CD32" s="342">
        <v>0</v>
      </c>
      <c r="CE32" s="342">
        <v>0</v>
      </c>
      <c r="CF32" s="342">
        <v>0</v>
      </c>
      <c r="CG32" s="237">
        <f t="shared" si="13"/>
        <v>0</v>
      </c>
      <c r="CH32" s="347">
        <v>0</v>
      </c>
      <c r="CI32" s="341">
        <v>0</v>
      </c>
      <c r="CJ32" s="342">
        <v>0</v>
      </c>
      <c r="CK32" s="342">
        <v>0</v>
      </c>
      <c r="CL32" s="342">
        <v>0</v>
      </c>
      <c r="CM32" s="342">
        <v>0</v>
      </c>
      <c r="CN32" s="342">
        <v>0</v>
      </c>
      <c r="CO32" s="342">
        <v>0</v>
      </c>
      <c r="CP32" s="342">
        <v>0</v>
      </c>
      <c r="CQ32" s="342">
        <v>0</v>
      </c>
      <c r="CR32" s="342">
        <v>0</v>
      </c>
      <c r="CS32" s="342">
        <v>0</v>
      </c>
      <c r="CT32" s="342">
        <v>0</v>
      </c>
      <c r="CU32" s="237">
        <f t="shared" si="14"/>
        <v>0</v>
      </c>
      <c r="CV32" s="347">
        <v>0</v>
      </c>
      <c r="CW32" s="341">
        <v>0</v>
      </c>
      <c r="CX32" s="342">
        <v>0</v>
      </c>
      <c r="CY32" s="342">
        <v>0</v>
      </c>
      <c r="CZ32" s="342">
        <v>0</v>
      </c>
      <c r="DA32" s="342">
        <v>0</v>
      </c>
      <c r="DB32" s="342">
        <v>0</v>
      </c>
      <c r="DC32" s="342">
        <v>0</v>
      </c>
      <c r="DD32" s="342">
        <v>0</v>
      </c>
      <c r="DE32" s="342">
        <v>0</v>
      </c>
      <c r="DF32" s="342">
        <v>0</v>
      </c>
      <c r="DG32" s="342">
        <v>0</v>
      </c>
      <c r="DH32" s="342">
        <v>0</v>
      </c>
      <c r="DI32" s="237">
        <f t="shared" si="7"/>
        <v>0</v>
      </c>
      <c r="DJ32" s="347">
        <v>0</v>
      </c>
      <c r="DK32" s="236">
        <f t="shared" si="8"/>
        <v>0</v>
      </c>
      <c r="DL32" s="238">
        <f t="shared" si="9"/>
        <v>0</v>
      </c>
    </row>
    <row r="33" spans="2:116" x14ac:dyDescent="0.3">
      <c r="B33" s="239" t="s">
        <v>233</v>
      </c>
      <c r="C33" s="240"/>
      <c r="D33" s="222"/>
      <c r="E33" s="222"/>
      <c r="F33" s="222"/>
      <c r="G33" s="222"/>
      <c r="H33" s="222"/>
      <c r="I33" s="222"/>
      <c r="J33" s="222"/>
      <c r="K33" s="222"/>
      <c r="L33" s="222"/>
      <c r="M33" s="222"/>
      <c r="N33" s="222"/>
      <c r="O33" s="241"/>
      <c r="P33" s="242"/>
      <c r="Q33" s="224"/>
      <c r="R33" s="225"/>
      <c r="S33" s="225"/>
      <c r="T33" s="225"/>
      <c r="U33" s="225"/>
      <c r="V33" s="225"/>
      <c r="W33" s="225"/>
      <c r="X33" s="225"/>
      <c r="Y33" s="225"/>
      <c r="Z33" s="225"/>
      <c r="AA33" s="225"/>
      <c r="AB33" s="225"/>
      <c r="AC33" s="241"/>
      <c r="AD33" s="344"/>
      <c r="AE33" s="345"/>
      <c r="AF33" s="346"/>
      <c r="AG33" s="346"/>
      <c r="AH33" s="346"/>
      <c r="AI33" s="346"/>
      <c r="AJ33" s="346"/>
      <c r="AK33" s="346"/>
      <c r="AL33" s="346"/>
      <c r="AM33" s="346"/>
      <c r="AN33" s="346"/>
      <c r="AO33" s="346"/>
      <c r="AP33" s="346"/>
      <c r="AQ33" s="241"/>
      <c r="AR33" s="344"/>
      <c r="AS33" s="345"/>
      <c r="AT33" s="346"/>
      <c r="AU33" s="346"/>
      <c r="AV33" s="346"/>
      <c r="AW33" s="346"/>
      <c r="AX33" s="346"/>
      <c r="AY33" s="346"/>
      <c r="AZ33" s="346"/>
      <c r="BA33" s="346"/>
      <c r="BB33" s="346"/>
      <c r="BC33" s="346"/>
      <c r="BD33" s="346"/>
      <c r="BE33" s="241"/>
      <c r="BF33" s="344"/>
      <c r="BG33" s="345"/>
      <c r="BH33" s="346"/>
      <c r="BI33" s="346"/>
      <c r="BJ33" s="346"/>
      <c r="BK33" s="346"/>
      <c r="BL33" s="346"/>
      <c r="BM33" s="346"/>
      <c r="BN33" s="346"/>
      <c r="BO33" s="346"/>
      <c r="BP33" s="346"/>
      <c r="BQ33" s="346"/>
      <c r="BR33" s="346"/>
      <c r="BS33" s="241"/>
      <c r="BT33" s="344"/>
      <c r="BU33" s="345"/>
      <c r="BV33" s="346"/>
      <c r="BW33" s="346"/>
      <c r="BX33" s="346"/>
      <c r="BY33" s="346"/>
      <c r="BZ33" s="346"/>
      <c r="CA33" s="346"/>
      <c r="CB33" s="346"/>
      <c r="CC33" s="346"/>
      <c r="CD33" s="346"/>
      <c r="CE33" s="346"/>
      <c r="CF33" s="346"/>
      <c r="CG33" s="241"/>
      <c r="CH33" s="344"/>
      <c r="CI33" s="345"/>
      <c r="CJ33" s="346"/>
      <c r="CK33" s="346"/>
      <c r="CL33" s="346"/>
      <c r="CM33" s="346"/>
      <c r="CN33" s="346"/>
      <c r="CO33" s="346"/>
      <c r="CP33" s="346"/>
      <c r="CQ33" s="346"/>
      <c r="CR33" s="346"/>
      <c r="CS33" s="346"/>
      <c r="CT33" s="346"/>
      <c r="CU33" s="241"/>
      <c r="CV33" s="344"/>
      <c r="CW33" s="345"/>
      <c r="CX33" s="346"/>
      <c r="CY33" s="346"/>
      <c r="CZ33" s="346"/>
      <c r="DA33" s="346"/>
      <c r="DB33" s="346"/>
      <c r="DC33" s="346"/>
      <c r="DD33" s="346"/>
      <c r="DE33" s="346"/>
      <c r="DF33" s="346"/>
      <c r="DG33" s="346"/>
      <c r="DH33" s="346"/>
      <c r="DI33" s="241"/>
      <c r="DJ33" s="344"/>
      <c r="DK33" s="385"/>
      <c r="DL33" s="384"/>
    </row>
    <row r="34" spans="2:116" x14ac:dyDescent="0.3">
      <c r="B34" s="340" t="s">
        <v>232</v>
      </c>
      <c r="C34" s="341">
        <v>0</v>
      </c>
      <c r="D34" s="342">
        <v>0</v>
      </c>
      <c r="E34" s="342">
        <v>0</v>
      </c>
      <c r="F34" s="342">
        <v>0</v>
      </c>
      <c r="G34" s="342">
        <v>0</v>
      </c>
      <c r="H34" s="342">
        <v>0</v>
      </c>
      <c r="I34" s="342">
        <v>0</v>
      </c>
      <c r="J34" s="342">
        <v>0</v>
      </c>
      <c r="K34" s="342">
        <v>0</v>
      </c>
      <c r="L34" s="342">
        <v>0</v>
      </c>
      <c r="M34" s="342">
        <v>0</v>
      </c>
      <c r="N34" s="342">
        <v>0</v>
      </c>
      <c r="O34" s="382">
        <f>SUM(C34:N34)</f>
        <v>0</v>
      </c>
      <c r="P34" s="343">
        <v>0</v>
      </c>
      <c r="Q34" s="341">
        <v>0</v>
      </c>
      <c r="R34" s="342">
        <v>0</v>
      </c>
      <c r="S34" s="342">
        <v>0</v>
      </c>
      <c r="T34" s="342">
        <v>0</v>
      </c>
      <c r="U34" s="342">
        <v>0</v>
      </c>
      <c r="V34" s="342">
        <v>0</v>
      </c>
      <c r="W34" s="342">
        <v>0</v>
      </c>
      <c r="X34" s="342">
        <v>0</v>
      </c>
      <c r="Y34" s="342">
        <v>0</v>
      </c>
      <c r="Z34" s="342">
        <v>0</v>
      </c>
      <c r="AA34" s="342">
        <v>0</v>
      </c>
      <c r="AB34" s="342">
        <v>0</v>
      </c>
      <c r="AC34" s="382">
        <f>SUM(Q34:AB34)</f>
        <v>0</v>
      </c>
      <c r="AD34" s="343">
        <v>0</v>
      </c>
      <c r="AE34" s="341">
        <v>0</v>
      </c>
      <c r="AF34" s="342">
        <v>0</v>
      </c>
      <c r="AG34" s="342">
        <v>0</v>
      </c>
      <c r="AH34" s="342">
        <v>0</v>
      </c>
      <c r="AI34" s="342">
        <v>0</v>
      </c>
      <c r="AJ34" s="342">
        <v>0</v>
      </c>
      <c r="AK34" s="342">
        <v>0</v>
      </c>
      <c r="AL34" s="342">
        <v>0</v>
      </c>
      <c r="AM34" s="342">
        <v>0</v>
      </c>
      <c r="AN34" s="342">
        <v>0</v>
      </c>
      <c r="AO34" s="342">
        <v>0</v>
      </c>
      <c r="AP34" s="342">
        <v>0</v>
      </c>
      <c r="AQ34" s="382">
        <f>SUM(AE34:AP34)</f>
        <v>0</v>
      </c>
      <c r="AR34" s="347">
        <v>0</v>
      </c>
      <c r="AS34" s="341">
        <v>0</v>
      </c>
      <c r="AT34" s="342">
        <v>0</v>
      </c>
      <c r="AU34" s="342">
        <v>0</v>
      </c>
      <c r="AV34" s="342">
        <v>0</v>
      </c>
      <c r="AW34" s="342">
        <v>0</v>
      </c>
      <c r="AX34" s="342">
        <v>0</v>
      </c>
      <c r="AY34" s="342">
        <v>0</v>
      </c>
      <c r="AZ34" s="342">
        <v>0</v>
      </c>
      <c r="BA34" s="342">
        <v>0</v>
      </c>
      <c r="BB34" s="342">
        <v>0</v>
      </c>
      <c r="BC34" s="342">
        <v>0</v>
      </c>
      <c r="BD34" s="342">
        <v>0</v>
      </c>
      <c r="BE34" s="382">
        <f>SUM(AS34:BD34)</f>
        <v>0</v>
      </c>
      <c r="BF34" s="347">
        <v>0</v>
      </c>
      <c r="BG34" s="341">
        <v>0</v>
      </c>
      <c r="BH34" s="342">
        <v>0</v>
      </c>
      <c r="BI34" s="342">
        <v>0</v>
      </c>
      <c r="BJ34" s="342">
        <v>0</v>
      </c>
      <c r="BK34" s="342">
        <v>0</v>
      </c>
      <c r="BL34" s="342">
        <v>0</v>
      </c>
      <c r="BM34" s="342">
        <v>0</v>
      </c>
      <c r="BN34" s="342">
        <v>0</v>
      </c>
      <c r="BO34" s="342">
        <v>0</v>
      </c>
      <c r="BP34" s="342">
        <v>0</v>
      </c>
      <c r="BQ34" s="342">
        <v>0</v>
      </c>
      <c r="BR34" s="342">
        <v>0</v>
      </c>
      <c r="BS34" s="382">
        <f>SUM(BG34:BR34)</f>
        <v>0</v>
      </c>
      <c r="BT34" s="347">
        <v>0</v>
      </c>
      <c r="BU34" s="341">
        <v>0</v>
      </c>
      <c r="BV34" s="342">
        <v>0</v>
      </c>
      <c r="BW34" s="342">
        <v>0</v>
      </c>
      <c r="BX34" s="342">
        <v>0</v>
      </c>
      <c r="BY34" s="342">
        <v>0</v>
      </c>
      <c r="BZ34" s="342">
        <v>0</v>
      </c>
      <c r="CA34" s="342">
        <v>0</v>
      </c>
      <c r="CB34" s="342">
        <v>0</v>
      </c>
      <c r="CC34" s="342">
        <v>0</v>
      </c>
      <c r="CD34" s="342">
        <v>0</v>
      </c>
      <c r="CE34" s="342">
        <v>0</v>
      </c>
      <c r="CF34" s="342">
        <v>0</v>
      </c>
      <c r="CG34" s="382">
        <f>SUM(BU34:CF34)</f>
        <v>0</v>
      </c>
      <c r="CH34" s="347">
        <v>0</v>
      </c>
      <c r="CI34" s="341">
        <v>0</v>
      </c>
      <c r="CJ34" s="342">
        <v>0</v>
      </c>
      <c r="CK34" s="342">
        <v>0</v>
      </c>
      <c r="CL34" s="342">
        <v>0</v>
      </c>
      <c r="CM34" s="342">
        <v>0</v>
      </c>
      <c r="CN34" s="342">
        <v>0</v>
      </c>
      <c r="CO34" s="342">
        <v>0</v>
      </c>
      <c r="CP34" s="342">
        <v>0</v>
      </c>
      <c r="CQ34" s="342">
        <v>0</v>
      </c>
      <c r="CR34" s="342">
        <v>0</v>
      </c>
      <c r="CS34" s="342">
        <v>0</v>
      </c>
      <c r="CT34" s="342">
        <v>0</v>
      </c>
      <c r="CU34" s="382">
        <f>SUM(CI34:CT34)</f>
        <v>0</v>
      </c>
      <c r="CV34" s="347">
        <v>0</v>
      </c>
      <c r="CW34" s="341">
        <v>0</v>
      </c>
      <c r="CX34" s="342">
        <v>0</v>
      </c>
      <c r="CY34" s="342">
        <v>0</v>
      </c>
      <c r="CZ34" s="342">
        <v>0</v>
      </c>
      <c r="DA34" s="342">
        <v>0</v>
      </c>
      <c r="DB34" s="342">
        <v>0</v>
      </c>
      <c r="DC34" s="342">
        <v>0</v>
      </c>
      <c r="DD34" s="342">
        <v>0</v>
      </c>
      <c r="DE34" s="342">
        <v>0</v>
      </c>
      <c r="DF34" s="342">
        <v>0</v>
      </c>
      <c r="DG34" s="342">
        <v>0</v>
      </c>
      <c r="DH34" s="342">
        <v>0</v>
      </c>
      <c r="DI34" s="382">
        <f>SUM(CW34:DH34)</f>
        <v>0</v>
      </c>
      <c r="DJ34" s="347">
        <v>0</v>
      </c>
      <c r="DK34" s="236">
        <f t="shared" si="8"/>
        <v>0</v>
      </c>
      <c r="DL34" s="238">
        <f t="shared" si="9"/>
        <v>0</v>
      </c>
    </row>
    <row r="35" spans="2:116" x14ac:dyDescent="0.3">
      <c r="B35" s="340" t="s">
        <v>284</v>
      </c>
      <c r="C35" s="341">
        <v>0</v>
      </c>
      <c r="D35" s="342">
        <v>0</v>
      </c>
      <c r="E35" s="342">
        <v>0</v>
      </c>
      <c r="F35" s="342">
        <v>0</v>
      </c>
      <c r="G35" s="342">
        <v>0</v>
      </c>
      <c r="H35" s="342">
        <v>0</v>
      </c>
      <c r="I35" s="342">
        <v>0</v>
      </c>
      <c r="J35" s="342">
        <v>0</v>
      </c>
      <c r="K35" s="342">
        <v>0</v>
      </c>
      <c r="L35" s="342">
        <v>0</v>
      </c>
      <c r="M35" s="342">
        <v>0</v>
      </c>
      <c r="N35" s="342">
        <v>0</v>
      </c>
      <c r="O35" s="382">
        <f t="shared" ref="O35:O41" si="15">SUM(C35:N35)</f>
        <v>0</v>
      </c>
      <c r="P35" s="343">
        <v>0</v>
      </c>
      <c r="Q35" s="341">
        <v>0</v>
      </c>
      <c r="R35" s="342">
        <v>0</v>
      </c>
      <c r="S35" s="342">
        <v>0</v>
      </c>
      <c r="T35" s="342">
        <v>0</v>
      </c>
      <c r="U35" s="342">
        <v>0</v>
      </c>
      <c r="V35" s="342">
        <v>0</v>
      </c>
      <c r="W35" s="342">
        <v>0</v>
      </c>
      <c r="X35" s="342">
        <v>0</v>
      </c>
      <c r="Y35" s="342">
        <v>0</v>
      </c>
      <c r="Z35" s="342">
        <v>0</v>
      </c>
      <c r="AA35" s="342">
        <v>0</v>
      </c>
      <c r="AB35" s="342">
        <v>0</v>
      </c>
      <c r="AC35" s="382">
        <f t="shared" ref="AC35:AC41" si="16">SUM(Q35:AB35)</f>
        <v>0</v>
      </c>
      <c r="AD35" s="343">
        <v>0</v>
      </c>
      <c r="AE35" s="341">
        <v>0</v>
      </c>
      <c r="AF35" s="342">
        <v>0</v>
      </c>
      <c r="AG35" s="342">
        <v>0</v>
      </c>
      <c r="AH35" s="342">
        <v>0</v>
      </c>
      <c r="AI35" s="342">
        <v>0</v>
      </c>
      <c r="AJ35" s="342">
        <v>0</v>
      </c>
      <c r="AK35" s="342">
        <v>0</v>
      </c>
      <c r="AL35" s="342">
        <v>0</v>
      </c>
      <c r="AM35" s="342">
        <v>0</v>
      </c>
      <c r="AN35" s="342">
        <v>0</v>
      </c>
      <c r="AO35" s="342">
        <v>0</v>
      </c>
      <c r="AP35" s="342">
        <v>0</v>
      </c>
      <c r="AQ35" s="382">
        <f t="shared" ref="AQ35:AQ41" si="17">SUM(AE35:AP35)</f>
        <v>0</v>
      </c>
      <c r="AR35" s="347">
        <v>0</v>
      </c>
      <c r="AS35" s="341">
        <v>0</v>
      </c>
      <c r="AT35" s="342">
        <v>0</v>
      </c>
      <c r="AU35" s="342">
        <v>0</v>
      </c>
      <c r="AV35" s="342">
        <v>0</v>
      </c>
      <c r="AW35" s="342">
        <v>0</v>
      </c>
      <c r="AX35" s="342">
        <v>0</v>
      </c>
      <c r="AY35" s="342">
        <v>0</v>
      </c>
      <c r="AZ35" s="342">
        <v>0</v>
      </c>
      <c r="BA35" s="342">
        <v>0</v>
      </c>
      <c r="BB35" s="342">
        <v>0</v>
      </c>
      <c r="BC35" s="342">
        <v>0</v>
      </c>
      <c r="BD35" s="342">
        <v>0</v>
      </c>
      <c r="BE35" s="382">
        <f t="shared" ref="BE35:BE41" si="18">SUM(AS35:BD35)</f>
        <v>0</v>
      </c>
      <c r="BF35" s="347">
        <v>0</v>
      </c>
      <c r="BG35" s="341">
        <v>0</v>
      </c>
      <c r="BH35" s="342">
        <v>0</v>
      </c>
      <c r="BI35" s="342">
        <v>0</v>
      </c>
      <c r="BJ35" s="342">
        <v>0</v>
      </c>
      <c r="BK35" s="342">
        <v>0</v>
      </c>
      <c r="BL35" s="342">
        <v>0</v>
      </c>
      <c r="BM35" s="342">
        <v>0</v>
      </c>
      <c r="BN35" s="342">
        <v>0</v>
      </c>
      <c r="BO35" s="342">
        <v>0</v>
      </c>
      <c r="BP35" s="342">
        <v>0</v>
      </c>
      <c r="BQ35" s="342">
        <v>0</v>
      </c>
      <c r="BR35" s="342">
        <v>0</v>
      </c>
      <c r="BS35" s="382">
        <f t="shared" ref="BS35:BS41" si="19">SUM(BG35:BR35)</f>
        <v>0</v>
      </c>
      <c r="BT35" s="347">
        <v>0</v>
      </c>
      <c r="BU35" s="341">
        <v>0</v>
      </c>
      <c r="BV35" s="342">
        <v>0</v>
      </c>
      <c r="BW35" s="342">
        <v>0</v>
      </c>
      <c r="BX35" s="342">
        <v>0</v>
      </c>
      <c r="BY35" s="342">
        <v>0</v>
      </c>
      <c r="BZ35" s="342">
        <v>0</v>
      </c>
      <c r="CA35" s="342">
        <v>0</v>
      </c>
      <c r="CB35" s="342">
        <v>0</v>
      </c>
      <c r="CC35" s="342">
        <v>0</v>
      </c>
      <c r="CD35" s="342">
        <v>0</v>
      </c>
      <c r="CE35" s="342">
        <v>0</v>
      </c>
      <c r="CF35" s="342">
        <v>0</v>
      </c>
      <c r="CG35" s="382">
        <f t="shared" ref="CG35:CG41" si="20">SUM(BU35:CF35)</f>
        <v>0</v>
      </c>
      <c r="CH35" s="347">
        <v>0</v>
      </c>
      <c r="CI35" s="341">
        <v>0</v>
      </c>
      <c r="CJ35" s="342">
        <v>0</v>
      </c>
      <c r="CK35" s="342">
        <v>0</v>
      </c>
      <c r="CL35" s="342">
        <v>0</v>
      </c>
      <c r="CM35" s="342">
        <v>0</v>
      </c>
      <c r="CN35" s="342">
        <v>0</v>
      </c>
      <c r="CO35" s="342">
        <v>0</v>
      </c>
      <c r="CP35" s="342">
        <v>0</v>
      </c>
      <c r="CQ35" s="342">
        <v>0</v>
      </c>
      <c r="CR35" s="342">
        <v>0</v>
      </c>
      <c r="CS35" s="342">
        <v>0</v>
      </c>
      <c r="CT35" s="342">
        <v>0</v>
      </c>
      <c r="CU35" s="382">
        <f t="shared" ref="CU35:CU41" si="21">SUM(CI35:CT35)</f>
        <v>0</v>
      </c>
      <c r="CV35" s="347">
        <v>0</v>
      </c>
      <c r="CW35" s="341">
        <v>0</v>
      </c>
      <c r="CX35" s="342">
        <v>0</v>
      </c>
      <c r="CY35" s="342">
        <v>0</v>
      </c>
      <c r="CZ35" s="342">
        <v>0</v>
      </c>
      <c r="DA35" s="342">
        <v>0</v>
      </c>
      <c r="DB35" s="342">
        <v>0</v>
      </c>
      <c r="DC35" s="342">
        <v>0</v>
      </c>
      <c r="DD35" s="342">
        <v>0</v>
      </c>
      <c r="DE35" s="342">
        <v>0</v>
      </c>
      <c r="DF35" s="342">
        <v>0</v>
      </c>
      <c r="DG35" s="342">
        <v>0</v>
      </c>
      <c r="DH35" s="342">
        <v>0</v>
      </c>
      <c r="DI35" s="382">
        <f t="shared" ref="DI35:DI41" si="22">SUM(CW35:DH35)</f>
        <v>0</v>
      </c>
      <c r="DJ35" s="347">
        <v>0</v>
      </c>
      <c r="DK35" s="236">
        <f t="shared" si="8"/>
        <v>0</v>
      </c>
      <c r="DL35" s="238">
        <f t="shared" si="9"/>
        <v>0</v>
      </c>
    </row>
    <row r="36" spans="2:116" x14ac:dyDescent="0.3">
      <c r="B36" s="340" t="s">
        <v>232</v>
      </c>
      <c r="C36" s="341">
        <v>0</v>
      </c>
      <c r="D36" s="342">
        <v>0</v>
      </c>
      <c r="E36" s="342">
        <v>0</v>
      </c>
      <c r="F36" s="342">
        <v>0</v>
      </c>
      <c r="G36" s="342">
        <v>0</v>
      </c>
      <c r="H36" s="342">
        <v>0</v>
      </c>
      <c r="I36" s="342">
        <v>0</v>
      </c>
      <c r="J36" s="342">
        <v>0</v>
      </c>
      <c r="K36" s="342">
        <v>0</v>
      </c>
      <c r="L36" s="342">
        <v>0</v>
      </c>
      <c r="M36" s="342">
        <v>0</v>
      </c>
      <c r="N36" s="342">
        <v>0</v>
      </c>
      <c r="O36" s="237">
        <f t="shared" si="15"/>
        <v>0</v>
      </c>
      <c r="P36" s="343">
        <v>0</v>
      </c>
      <c r="Q36" s="341">
        <v>0</v>
      </c>
      <c r="R36" s="342">
        <v>0</v>
      </c>
      <c r="S36" s="342">
        <v>0</v>
      </c>
      <c r="T36" s="342">
        <v>0</v>
      </c>
      <c r="U36" s="342">
        <v>0</v>
      </c>
      <c r="V36" s="342">
        <v>0</v>
      </c>
      <c r="W36" s="342">
        <v>0</v>
      </c>
      <c r="X36" s="342">
        <v>0</v>
      </c>
      <c r="Y36" s="342">
        <v>0</v>
      </c>
      <c r="Z36" s="342">
        <v>0</v>
      </c>
      <c r="AA36" s="342">
        <v>0</v>
      </c>
      <c r="AB36" s="342">
        <v>0</v>
      </c>
      <c r="AC36" s="237">
        <f t="shared" si="16"/>
        <v>0</v>
      </c>
      <c r="AD36" s="343">
        <v>0</v>
      </c>
      <c r="AE36" s="341">
        <v>0</v>
      </c>
      <c r="AF36" s="342">
        <v>0</v>
      </c>
      <c r="AG36" s="342">
        <v>0</v>
      </c>
      <c r="AH36" s="342">
        <v>0</v>
      </c>
      <c r="AI36" s="342">
        <v>0</v>
      </c>
      <c r="AJ36" s="342">
        <v>0</v>
      </c>
      <c r="AK36" s="342">
        <v>0</v>
      </c>
      <c r="AL36" s="342">
        <v>0</v>
      </c>
      <c r="AM36" s="342">
        <v>0</v>
      </c>
      <c r="AN36" s="342">
        <v>0</v>
      </c>
      <c r="AO36" s="342">
        <v>0</v>
      </c>
      <c r="AP36" s="342">
        <v>0</v>
      </c>
      <c r="AQ36" s="237">
        <f t="shared" si="17"/>
        <v>0</v>
      </c>
      <c r="AR36" s="347">
        <v>0</v>
      </c>
      <c r="AS36" s="341">
        <v>0</v>
      </c>
      <c r="AT36" s="342">
        <v>0</v>
      </c>
      <c r="AU36" s="342">
        <v>0</v>
      </c>
      <c r="AV36" s="342">
        <v>0</v>
      </c>
      <c r="AW36" s="342">
        <v>0</v>
      </c>
      <c r="AX36" s="342">
        <v>0</v>
      </c>
      <c r="AY36" s="342">
        <v>0</v>
      </c>
      <c r="AZ36" s="342">
        <v>0</v>
      </c>
      <c r="BA36" s="342">
        <v>0</v>
      </c>
      <c r="BB36" s="342">
        <v>0</v>
      </c>
      <c r="BC36" s="342">
        <v>0</v>
      </c>
      <c r="BD36" s="342">
        <v>0</v>
      </c>
      <c r="BE36" s="237">
        <f t="shared" si="18"/>
        <v>0</v>
      </c>
      <c r="BF36" s="347">
        <v>0</v>
      </c>
      <c r="BG36" s="341">
        <v>0</v>
      </c>
      <c r="BH36" s="342">
        <v>0</v>
      </c>
      <c r="BI36" s="342">
        <v>0</v>
      </c>
      <c r="BJ36" s="342">
        <v>0</v>
      </c>
      <c r="BK36" s="342">
        <v>0</v>
      </c>
      <c r="BL36" s="342">
        <v>0</v>
      </c>
      <c r="BM36" s="342">
        <v>0</v>
      </c>
      <c r="BN36" s="342">
        <v>0</v>
      </c>
      <c r="BO36" s="342">
        <v>0</v>
      </c>
      <c r="BP36" s="342">
        <v>0</v>
      </c>
      <c r="BQ36" s="342">
        <v>0</v>
      </c>
      <c r="BR36" s="342">
        <v>0</v>
      </c>
      <c r="BS36" s="237">
        <f t="shared" si="19"/>
        <v>0</v>
      </c>
      <c r="BT36" s="347">
        <v>0</v>
      </c>
      <c r="BU36" s="341">
        <v>0</v>
      </c>
      <c r="BV36" s="342">
        <v>0</v>
      </c>
      <c r="BW36" s="342">
        <v>0</v>
      </c>
      <c r="BX36" s="342">
        <v>0</v>
      </c>
      <c r="BY36" s="342">
        <v>0</v>
      </c>
      <c r="BZ36" s="342">
        <v>0</v>
      </c>
      <c r="CA36" s="342">
        <v>0</v>
      </c>
      <c r="CB36" s="342">
        <v>0</v>
      </c>
      <c r="CC36" s="342">
        <v>0</v>
      </c>
      <c r="CD36" s="342">
        <v>0</v>
      </c>
      <c r="CE36" s="342">
        <v>0</v>
      </c>
      <c r="CF36" s="342">
        <v>0</v>
      </c>
      <c r="CG36" s="237">
        <f t="shared" si="20"/>
        <v>0</v>
      </c>
      <c r="CH36" s="347">
        <v>0</v>
      </c>
      <c r="CI36" s="341">
        <v>0</v>
      </c>
      <c r="CJ36" s="342">
        <v>0</v>
      </c>
      <c r="CK36" s="342">
        <v>0</v>
      </c>
      <c r="CL36" s="342">
        <v>0</v>
      </c>
      <c r="CM36" s="342">
        <v>0</v>
      </c>
      <c r="CN36" s="342">
        <v>0</v>
      </c>
      <c r="CO36" s="342">
        <v>0</v>
      </c>
      <c r="CP36" s="342">
        <v>0</v>
      </c>
      <c r="CQ36" s="342">
        <v>0</v>
      </c>
      <c r="CR36" s="342">
        <v>0</v>
      </c>
      <c r="CS36" s="342">
        <v>0</v>
      </c>
      <c r="CT36" s="342">
        <v>0</v>
      </c>
      <c r="CU36" s="237">
        <f t="shared" si="21"/>
        <v>0</v>
      </c>
      <c r="CV36" s="347">
        <v>0</v>
      </c>
      <c r="CW36" s="341">
        <v>0</v>
      </c>
      <c r="CX36" s="342">
        <v>0</v>
      </c>
      <c r="CY36" s="342">
        <v>0</v>
      </c>
      <c r="CZ36" s="342">
        <v>0</v>
      </c>
      <c r="DA36" s="342">
        <v>0</v>
      </c>
      <c r="DB36" s="342">
        <v>0</v>
      </c>
      <c r="DC36" s="342">
        <v>0</v>
      </c>
      <c r="DD36" s="342">
        <v>0</v>
      </c>
      <c r="DE36" s="342">
        <v>0</v>
      </c>
      <c r="DF36" s="342">
        <v>0</v>
      </c>
      <c r="DG36" s="342">
        <v>0</v>
      </c>
      <c r="DH36" s="342">
        <v>0</v>
      </c>
      <c r="DI36" s="237">
        <f t="shared" si="22"/>
        <v>0</v>
      </c>
      <c r="DJ36" s="347">
        <v>0</v>
      </c>
      <c r="DK36" s="236">
        <f t="shared" si="8"/>
        <v>0</v>
      </c>
      <c r="DL36" s="238">
        <f t="shared" si="9"/>
        <v>0</v>
      </c>
    </row>
    <row r="37" spans="2:116" x14ac:dyDescent="0.3">
      <c r="B37" s="340" t="s">
        <v>232</v>
      </c>
      <c r="C37" s="341">
        <v>0</v>
      </c>
      <c r="D37" s="342">
        <v>0</v>
      </c>
      <c r="E37" s="342">
        <v>0</v>
      </c>
      <c r="F37" s="342">
        <v>0</v>
      </c>
      <c r="G37" s="342">
        <v>0</v>
      </c>
      <c r="H37" s="342">
        <v>0</v>
      </c>
      <c r="I37" s="342">
        <v>0</v>
      </c>
      <c r="J37" s="342">
        <v>0</v>
      </c>
      <c r="K37" s="342">
        <v>0</v>
      </c>
      <c r="L37" s="342">
        <v>0</v>
      </c>
      <c r="M37" s="342">
        <v>0</v>
      </c>
      <c r="N37" s="342">
        <v>0</v>
      </c>
      <c r="O37" s="237">
        <f t="shared" si="15"/>
        <v>0</v>
      </c>
      <c r="P37" s="343">
        <v>0</v>
      </c>
      <c r="Q37" s="341">
        <v>0</v>
      </c>
      <c r="R37" s="342">
        <v>0</v>
      </c>
      <c r="S37" s="342">
        <v>0</v>
      </c>
      <c r="T37" s="342">
        <v>0</v>
      </c>
      <c r="U37" s="342">
        <v>0</v>
      </c>
      <c r="V37" s="342">
        <v>0</v>
      </c>
      <c r="W37" s="342">
        <v>0</v>
      </c>
      <c r="X37" s="342">
        <v>0</v>
      </c>
      <c r="Y37" s="342">
        <v>0</v>
      </c>
      <c r="Z37" s="342">
        <v>0</v>
      </c>
      <c r="AA37" s="342">
        <v>0</v>
      </c>
      <c r="AB37" s="342">
        <v>0</v>
      </c>
      <c r="AC37" s="237">
        <f t="shared" si="16"/>
        <v>0</v>
      </c>
      <c r="AD37" s="343">
        <v>0</v>
      </c>
      <c r="AE37" s="341">
        <v>0</v>
      </c>
      <c r="AF37" s="342">
        <v>0</v>
      </c>
      <c r="AG37" s="342">
        <v>0</v>
      </c>
      <c r="AH37" s="342">
        <v>0</v>
      </c>
      <c r="AI37" s="342">
        <v>0</v>
      </c>
      <c r="AJ37" s="342">
        <v>0</v>
      </c>
      <c r="AK37" s="342">
        <v>0</v>
      </c>
      <c r="AL37" s="342">
        <v>0</v>
      </c>
      <c r="AM37" s="342">
        <v>0</v>
      </c>
      <c r="AN37" s="342">
        <v>0</v>
      </c>
      <c r="AO37" s="342">
        <v>0</v>
      </c>
      <c r="AP37" s="342">
        <v>0</v>
      </c>
      <c r="AQ37" s="237">
        <f t="shared" si="17"/>
        <v>0</v>
      </c>
      <c r="AR37" s="347">
        <v>0</v>
      </c>
      <c r="AS37" s="341">
        <v>0</v>
      </c>
      <c r="AT37" s="342">
        <v>0</v>
      </c>
      <c r="AU37" s="342">
        <v>0</v>
      </c>
      <c r="AV37" s="342">
        <v>0</v>
      </c>
      <c r="AW37" s="342">
        <v>0</v>
      </c>
      <c r="AX37" s="342">
        <v>0</v>
      </c>
      <c r="AY37" s="342">
        <v>0</v>
      </c>
      <c r="AZ37" s="342">
        <v>0</v>
      </c>
      <c r="BA37" s="342">
        <v>0</v>
      </c>
      <c r="BB37" s="342">
        <v>0</v>
      </c>
      <c r="BC37" s="342">
        <v>0</v>
      </c>
      <c r="BD37" s="342">
        <v>0</v>
      </c>
      <c r="BE37" s="237">
        <f t="shared" si="18"/>
        <v>0</v>
      </c>
      <c r="BF37" s="347">
        <v>0</v>
      </c>
      <c r="BG37" s="341">
        <v>0</v>
      </c>
      <c r="BH37" s="342">
        <v>0</v>
      </c>
      <c r="BI37" s="342">
        <v>0</v>
      </c>
      <c r="BJ37" s="342">
        <v>0</v>
      </c>
      <c r="BK37" s="342">
        <v>0</v>
      </c>
      <c r="BL37" s="342">
        <v>0</v>
      </c>
      <c r="BM37" s="342">
        <v>0</v>
      </c>
      <c r="BN37" s="342">
        <v>0</v>
      </c>
      <c r="BO37" s="342">
        <v>0</v>
      </c>
      <c r="BP37" s="342">
        <v>0</v>
      </c>
      <c r="BQ37" s="342">
        <v>0</v>
      </c>
      <c r="BR37" s="342">
        <v>0</v>
      </c>
      <c r="BS37" s="237">
        <f t="shared" si="19"/>
        <v>0</v>
      </c>
      <c r="BT37" s="347">
        <v>0</v>
      </c>
      <c r="BU37" s="341">
        <v>0</v>
      </c>
      <c r="BV37" s="342">
        <v>0</v>
      </c>
      <c r="BW37" s="342">
        <v>0</v>
      </c>
      <c r="BX37" s="342">
        <v>0</v>
      </c>
      <c r="BY37" s="342">
        <v>0</v>
      </c>
      <c r="BZ37" s="342">
        <v>0</v>
      </c>
      <c r="CA37" s="342">
        <v>0</v>
      </c>
      <c r="CB37" s="342">
        <v>0</v>
      </c>
      <c r="CC37" s="342">
        <v>0</v>
      </c>
      <c r="CD37" s="342">
        <v>0</v>
      </c>
      <c r="CE37" s="342">
        <v>0</v>
      </c>
      <c r="CF37" s="342">
        <v>0</v>
      </c>
      <c r="CG37" s="237">
        <f t="shared" si="20"/>
        <v>0</v>
      </c>
      <c r="CH37" s="347">
        <v>0</v>
      </c>
      <c r="CI37" s="341">
        <v>0</v>
      </c>
      <c r="CJ37" s="342">
        <v>0</v>
      </c>
      <c r="CK37" s="342">
        <v>0</v>
      </c>
      <c r="CL37" s="342">
        <v>0</v>
      </c>
      <c r="CM37" s="342">
        <v>0</v>
      </c>
      <c r="CN37" s="342">
        <v>0</v>
      </c>
      <c r="CO37" s="342">
        <v>0</v>
      </c>
      <c r="CP37" s="342">
        <v>0</v>
      </c>
      <c r="CQ37" s="342">
        <v>0</v>
      </c>
      <c r="CR37" s="342">
        <v>0</v>
      </c>
      <c r="CS37" s="342">
        <v>0</v>
      </c>
      <c r="CT37" s="342">
        <v>0</v>
      </c>
      <c r="CU37" s="237">
        <f t="shared" si="21"/>
        <v>0</v>
      </c>
      <c r="CV37" s="347">
        <v>0</v>
      </c>
      <c r="CW37" s="341">
        <v>0</v>
      </c>
      <c r="CX37" s="342">
        <v>0</v>
      </c>
      <c r="CY37" s="342">
        <v>0</v>
      </c>
      <c r="CZ37" s="342">
        <v>0</v>
      </c>
      <c r="DA37" s="342">
        <v>0</v>
      </c>
      <c r="DB37" s="342">
        <v>0</v>
      </c>
      <c r="DC37" s="342">
        <v>0</v>
      </c>
      <c r="DD37" s="342">
        <v>0</v>
      </c>
      <c r="DE37" s="342">
        <v>0</v>
      </c>
      <c r="DF37" s="342">
        <v>0</v>
      </c>
      <c r="DG37" s="342">
        <v>0</v>
      </c>
      <c r="DH37" s="342">
        <v>0</v>
      </c>
      <c r="DI37" s="237">
        <f t="shared" si="22"/>
        <v>0</v>
      </c>
      <c r="DJ37" s="347">
        <v>0</v>
      </c>
      <c r="DK37" s="236">
        <f t="shared" si="8"/>
        <v>0</v>
      </c>
      <c r="DL37" s="238">
        <f t="shared" si="9"/>
        <v>0</v>
      </c>
    </row>
    <row r="38" spans="2:116" x14ac:dyDescent="0.3">
      <c r="B38" s="340" t="s">
        <v>232</v>
      </c>
      <c r="C38" s="341">
        <v>0</v>
      </c>
      <c r="D38" s="342">
        <v>0</v>
      </c>
      <c r="E38" s="342">
        <v>0</v>
      </c>
      <c r="F38" s="342">
        <v>0</v>
      </c>
      <c r="G38" s="342">
        <v>0</v>
      </c>
      <c r="H38" s="342">
        <v>0</v>
      </c>
      <c r="I38" s="342">
        <v>0</v>
      </c>
      <c r="J38" s="342">
        <v>0</v>
      </c>
      <c r="K38" s="342">
        <v>0</v>
      </c>
      <c r="L38" s="342">
        <v>0</v>
      </c>
      <c r="M38" s="342">
        <v>0</v>
      </c>
      <c r="N38" s="342">
        <v>0</v>
      </c>
      <c r="O38" s="237">
        <f t="shared" si="15"/>
        <v>0</v>
      </c>
      <c r="P38" s="343">
        <v>0</v>
      </c>
      <c r="Q38" s="341">
        <v>0</v>
      </c>
      <c r="R38" s="342">
        <v>0</v>
      </c>
      <c r="S38" s="342">
        <v>0</v>
      </c>
      <c r="T38" s="342">
        <v>0</v>
      </c>
      <c r="U38" s="342">
        <v>0</v>
      </c>
      <c r="V38" s="342">
        <v>0</v>
      </c>
      <c r="W38" s="342">
        <v>0</v>
      </c>
      <c r="X38" s="342">
        <v>0</v>
      </c>
      <c r="Y38" s="342">
        <v>0</v>
      </c>
      <c r="Z38" s="342">
        <v>0</v>
      </c>
      <c r="AA38" s="342">
        <v>0</v>
      </c>
      <c r="AB38" s="342">
        <v>0</v>
      </c>
      <c r="AC38" s="237">
        <f t="shared" si="16"/>
        <v>0</v>
      </c>
      <c r="AD38" s="343">
        <v>0</v>
      </c>
      <c r="AE38" s="341">
        <v>0</v>
      </c>
      <c r="AF38" s="342">
        <v>0</v>
      </c>
      <c r="AG38" s="342">
        <v>0</v>
      </c>
      <c r="AH38" s="342">
        <v>0</v>
      </c>
      <c r="AI38" s="342">
        <v>0</v>
      </c>
      <c r="AJ38" s="342">
        <v>0</v>
      </c>
      <c r="AK38" s="342">
        <v>0</v>
      </c>
      <c r="AL38" s="342">
        <v>0</v>
      </c>
      <c r="AM38" s="342">
        <v>0</v>
      </c>
      <c r="AN38" s="342">
        <v>0</v>
      </c>
      <c r="AO38" s="342">
        <v>0</v>
      </c>
      <c r="AP38" s="342">
        <v>0</v>
      </c>
      <c r="AQ38" s="237">
        <f t="shared" si="17"/>
        <v>0</v>
      </c>
      <c r="AR38" s="347">
        <v>0</v>
      </c>
      <c r="AS38" s="341">
        <v>0</v>
      </c>
      <c r="AT38" s="342">
        <v>0</v>
      </c>
      <c r="AU38" s="342">
        <v>0</v>
      </c>
      <c r="AV38" s="342">
        <v>0</v>
      </c>
      <c r="AW38" s="342">
        <v>0</v>
      </c>
      <c r="AX38" s="342">
        <v>0</v>
      </c>
      <c r="AY38" s="342">
        <v>0</v>
      </c>
      <c r="AZ38" s="342">
        <v>0</v>
      </c>
      <c r="BA38" s="342">
        <v>0</v>
      </c>
      <c r="BB38" s="342">
        <v>0</v>
      </c>
      <c r="BC38" s="342">
        <v>0</v>
      </c>
      <c r="BD38" s="342">
        <v>0</v>
      </c>
      <c r="BE38" s="237">
        <f t="shared" si="18"/>
        <v>0</v>
      </c>
      <c r="BF38" s="347">
        <v>0</v>
      </c>
      <c r="BG38" s="341">
        <v>0</v>
      </c>
      <c r="BH38" s="342">
        <v>0</v>
      </c>
      <c r="BI38" s="342">
        <v>0</v>
      </c>
      <c r="BJ38" s="342">
        <v>0</v>
      </c>
      <c r="BK38" s="342">
        <v>0</v>
      </c>
      <c r="BL38" s="342">
        <v>0</v>
      </c>
      <c r="BM38" s="342">
        <v>0</v>
      </c>
      <c r="BN38" s="342">
        <v>0</v>
      </c>
      <c r="BO38" s="342">
        <v>0</v>
      </c>
      <c r="BP38" s="342">
        <v>0</v>
      </c>
      <c r="BQ38" s="342">
        <v>0</v>
      </c>
      <c r="BR38" s="342">
        <v>0</v>
      </c>
      <c r="BS38" s="237">
        <f t="shared" si="19"/>
        <v>0</v>
      </c>
      <c r="BT38" s="347">
        <v>0</v>
      </c>
      <c r="BU38" s="341">
        <v>0</v>
      </c>
      <c r="BV38" s="342">
        <v>0</v>
      </c>
      <c r="BW38" s="342">
        <v>0</v>
      </c>
      <c r="BX38" s="342">
        <v>0</v>
      </c>
      <c r="BY38" s="342">
        <v>0</v>
      </c>
      <c r="BZ38" s="342">
        <v>0</v>
      </c>
      <c r="CA38" s="342">
        <v>0</v>
      </c>
      <c r="CB38" s="342">
        <v>0</v>
      </c>
      <c r="CC38" s="342">
        <v>0</v>
      </c>
      <c r="CD38" s="342">
        <v>0</v>
      </c>
      <c r="CE38" s="342">
        <v>0</v>
      </c>
      <c r="CF38" s="342">
        <v>0</v>
      </c>
      <c r="CG38" s="237">
        <f t="shared" si="20"/>
        <v>0</v>
      </c>
      <c r="CH38" s="347">
        <v>0</v>
      </c>
      <c r="CI38" s="341">
        <v>0</v>
      </c>
      <c r="CJ38" s="342">
        <v>0</v>
      </c>
      <c r="CK38" s="342">
        <v>0</v>
      </c>
      <c r="CL38" s="342">
        <v>0</v>
      </c>
      <c r="CM38" s="342">
        <v>0</v>
      </c>
      <c r="CN38" s="342">
        <v>0</v>
      </c>
      <c r="CO38" s="342">
        <v>0</v>
      </c>
      <c r="CP38" s="342">
        <v>0</v>
      </c>
      <c r="CQ38" s="342">
        <v>0</v>
      </c>
      <c r="CR38" s="342">
        <v>0</v>
      </c>
      <c r="CS38" s="342">
        <v>0</v>
      </c>
      <c r="CT38" s="342">
        <v>0</v>
      </c>
      <c r="CU38" s="237">
        <f t="shared" si="21"/>
        <v>0</v>
      </c>
      <c r="CV38" s="347">
        <v>0</v>
      </c>
      <c r="CW38" s="341">
        <v>0</v>
      </c>
      <c r="CX38" s="342">
        <v>0</v>
      </c>
      <c r="CY38" s="342">
        <v>0</v>
      </c>
      <c r="CZ38" s="342">
        <v>0</v>
      </c>
      <c r="DA38" s="342">
        <v>0</v>
      </c>
      <c r="DB38" s="342">
        <v>0</v>
      </c>
      <c r="DC38" s="342">
        <v>0</v>
      </c>
      <c r="DD38" s="342">
        <v>0</v>
      </c>
      <c r="DE38" s="342">
        <v>0</v>
      </c>
      <c r="DF38" s="342">
        <v>0</v>
      </c>
      <c r="DG38" s="342">
        <v>0</v>
      </c>
      <c r="DH38" s="342">
        <v>0</v>
      </c>
      <c r="DI38" s="237">
        <f t="shared" si="22"/>
        <v>0</v>
      </c>
      <c r="DJ38" s="347">
        <v>0</v>
      </c>
      <c r="DK38" s="236">
        <f t="shared" si="8"/>
        <v>0</v>
      </c>
      <c r="DL38" s="238">
        <f t="shared" si="9"/>
        <v>0</v>
      </c>
    </row>
    <row r="39" spans="2:116" x14ac:dyDescent="0.3">
      <c r="B39" s="340" t="s">
        <v>232</v>
      </c>
      <c r="C39" s="341">
        <v>0</v>
      </c>
      <c r="D39" s="342">
        <v>0</v>
      </c>
      <c r="E39" s="342">
        <v>0</v>
      </c>
      <c r="F39" s="342">
        <v>0</v>
      </c>
      <c r="G39" s="342">
        <v>0</v>
      </c>
      <c r="H39" s="342">
        <v>0</v>
      </c>
      <c r="I39" s="342">
        <v>0</v>
      </c>
      <c r="J39" s="342">
        <v>0</v>
      </c>
      <c r="K39" s="342">
        <v>0</v>
      </c>
      <c r="L39" s="342">
        <v>0</v>
      </c>
      <c r="M39" s="342">
        <v>0</v>
      </c>
      <c r="N39" s="342">
        <v>0</v>
      </c>
      <c r="O39" s="237">
        <f t="shared" si="15"/>
        <v>0</v>
      </c>
      <c r="P39" s="343">
        <v>0</v>
      </c>
      <c r="Q39" s="341">
        <v>0</v>
      </c>
      <c r="R39" s="342">
        <v>0</v>
      </c>
      <c r="S39" s="342">
        <v>0</v>
      </c>
      <c r="T39" s="342">
        <v>0</v>
      </c>
      <c r="U39" s="342">
        <v>0</v>
      </c>
      <c r="V39" s="342">
        <v>0</v>
      </c>
      <c r="W39" s="342">
        <v>0</v>
      </c>
      <c r="X39" s="342">
        <v>0</v>
      </c>
      <c r="Y39" s="342">
        <v>0</v>
      </c>
      <c r="Z39" s="342">
        <v>0</v>
      </c>
      <c r="AA39" s="342">
        <v>0</v>
      </c>
      <c r="AB39" s="342">
        <v>0</v>
      </c>
      <c r="AC39" s="237">
        <f t="shared" si="16"/>
        <v>0</v>
      </c>
      <c r="AD39" s="343">
        <v>0</v>
      </c>
      <c r="AE39" s="341">
        <v>0</v>
      </c>
      <c r="AF39" s="342">
        <v>0</v>
      </c>
      <c r="AG39" s="342">
        <v>0</v>
      </c>
      <c r="AH39" s="342">
        <v>0</v>
      </c>
      <c r="AI39" s="342">
        <v>0</v>
      </c>
      <c r="AJ39" s="342">
        <v>0</v>
      </c>
      <c r="AK39" s="342">
        <v>0</v>
      </c>
      <c r="AL39" s="342">
        <v>0</v>
      </c>
      <c r="AM39" s="342">
        <v>0</v>
      </c>
      <c r="AN39" s="342">
        <v>0</v>
      </c>
      <c r="AO39" s="342">
        <v>0</v>
      </c>
      <c r="AP39" s="342">
        <v>0</v>
      </c>
      <c r="AQ39" s="237">
        <f t="shared" si="17"/>
        <v>0</v>
      </c>
      <c r="AR39" s="347">
        <v>0</v>
      </c>
      <c r="AS39" s="341">
        <v>0</v>
      </c>
      <c r="AT39" s="342">
        <v>0</v>
      </c>
      <c r="AU39" s="342">
        <v>0</v>
      </c>
      <c r="AV39" s="342">
        <v>0</v>
      </c>
      <c r="AW39" s="342">
        <v>0</v>
      </c>
      <c r="AX39" s="342">
        <v>0</v>
      </c>
      <c r="AY39" s="342">
        <v>0</v>
      </c>
      <c r="AZ39" s="342">
        <v>0</v>
      </c>
      <c r="BA39" s="342">
        <v>0</v>
      </c>
      <c r="BB39" s="342">
        <v>0</v>
      </c>
      <c r="BC39" s="342">
        <v>0</v>
      </c>
      <c r="BD39" s="342">
        <v>0</v>
      </c>
      <c r="BE39" s="237">
        <f t="shared" si="18"/>
        <v>0</v>
      </c>
      <c r="BF39" s="347">
        <v>0</v>
      </c>
      <c r="BG39" s="341">
        <v>0</v>
      </c>
      <c r="BH39" s="342">
        <v>0</v>
      </c>
      <c r="BI39" s="342">
        <v>0</v>
      </c>
      <c r="BJ39" s="342">
        <v>0</v>
      </c>
      <c r="BK39" s="342">
        <v>0</v>
      </c>
      <c r="BL39" s="342">
        <v>0</v>
      </c>
      <c r="BM39" s="342">
        <v>0</v>
      </c>
      <c r="BN39" s="342">
        <v>0</v>
      </c>
      <c r="BO39" s="342">
        <v>0</v>
      </c>
      <c r="BP39" s="342">
        <v>0</v>
      </c>
      <c r="BQ39" s="342">
        <v>0</v>
      </c>
      <c r="BR39" s="342">
        <v>0</v>
      </c>
      <c r="BS39" s="237">
        <f t="shared" si="19"/>
        <v>0</v>
      </c>
      <c r="BT39" s="347">
        <v>0</v>
      </c>
      <c r="BU39" s="341">
        <v>0</v>
      </c>
      <c r="BV39" s="342">
        <v>0</v>
      </c>
      <c r="BW39" s="342">
        <v>0</v>
      </c>
      <c r="BX39" s="342">
        <v>0</v>
      </c>
      <c r="BY39" s="342">
        <v>0</v>
      </c>
      <c r="BZ39" s="342">
        <v>0</v>
      </c>
      <c r="CA39" s="342">
        <v>0</v>
      </c>
      <c r="CB39" s="342">
        <v>0</v>
      </c>
      <c r="CC39" s="342">
        <v>0</v>
      </c>
      <c r="CD39" s="342">
        <v>0</v>
      </c>
      <c r="CE39" s="342">
        <v>0</v>
      </c>
      <c r="CF39" s="342">
        <v>0</v>
      </c>
      <c r="CG39" s="237">
        <f t="shared" si="20"/>
        <v>0</v>
      </c>
      <c r="CH39" s="347">
        <v>0</v>
      </c>
      <c r="CI39" s="341">
        <v>0</v>
      </c>
      <c r="CJ39" s="342">
        <v>0</v>
      </c>
      <c r="CK39" s="342">
        <v>0</v>
      </c>
      <c r="CL39" s="342">
        <v>0</v>
      </c>
      <c r="CM39" s="342">
        <v>0</v>
      </c>
      <c r="CN39" s="342">
        <v>0</v>
      </c>
      <c r="CO39" s="342">
        <v>0</v>
      </c>
      <c r="CP39" s="342">
        <v>0</v>
      </c>
      <c r="CQ39" s="342">
        <v>0</v>
      </c>
      <c r="CR39" s="342">
        <v>0</v>
      </c>
      <c r="CS39" s="342">
        <v>0</v>
      </c>
      <c r="CT39" s="342">
        <v>0</v>
      </c>
      <c r="CU39" s="237">
        <f t="shared" si="21"/>
        <v>0</v>
      </c>
      <c r="CV39" s="347">
        <v>0</v>
      </c>
      <c r="CW39" s="341">
        <v>0</v>
      </c>
      <c r="CX39" s="342">
        <v>0</v>
      </c>
      <c r="CY39" s="342">
        <v>0</v>
      </c>
      <c r="CZ39" s="342">
        <v>0</v>
      </c>
      <c r="DA39" s="342">
        <v>0</v>
      </c>
      <c r="DB39" s="342">
        <v>0</v>
      </c>
      <c r="DC39" s="342">
        <v>0</v>
      </c>
      <c r="DD39" s="342">
        <v>0</v>
      </c>
      <c r="DE39" s="342">
        <v>0</v>
      </c>
      <c r="DF39" s="342">
        <v>0</v>
      </c>
      <c r="DG39" s="342">
        <v>0</v>
      </c>
      <c r="DH39" s="342">
        <v>0</v>
      </c>
      <c r="DI39" s="237">
        <f t="shared" si="22"/>
        <v>0</v>
      </c>
      <c r="DJ39" s="347">
        <v>0</v>
      </c>
      <c r="DK39" s="236">
        <f t="shared" si="8"/>
        <v>0</v>
      </c>
      <c r="DL39" s="238">
        <f t="shared" si="9"/>
        <v>0</v>
      </c>
    </row>
    <row r="40" spans="2:116" x14ac:dyDescent="0.3">
      <c r="B40" s="340" t="s">
        <v>232</v>
      </c>
      <c r="C40" s="341">
        <v>0</v>
      </c>
      <c r="D40" s="342">
        <v>0</v>
      </c>
      <c r="E40" s="342">
        <v>0</v>
      </c>
      <c r="F40" s="342">
        <v>0</v>
      </c>
      <c r="G40" s="342">
        <v>0</v>
      </c>
      <c r="H40" s="342">
        <v>0</v>
      </c>
      <c r="I40" s="342">
        <v>0</v>
      </c>
      <c r="J40" s="342">
        <v>0</v>
      </c>
      <c r="K40" s="342">
        <v>0</v>
      </c>
      <c r="L40" s="342">
        <v>0</v>
      </c>
      <c r="M40" s="342">
        <v>0</v>
      </c>
      <c r="N40" s="342">
        <v>0</v>
      </c>
      <c r="O40" s="237">
        <f t="shared" si="15"/>
        <v>0</v>
      </c>
      <c r="P40" s="343">
        <v>0</v>
      </c>
      <c r="Q40" s="341">
        <v>0</v>
      </c>
      <c r="R40" s="342">
        <v>0</v>
      </c>
      <c r="S40" s="342">
        <v>0</v>
      </c>
      <c r="T40" s="342">
        <v>0</v>
      </c>
      <c r="U40" s="342">
        <v>0</v>
      </c>
      <c r="V40" s="342">
        <v>0</v>
      </c>
      <c r="W40" s="342">
        <v>0</v>
      </c>
      <c r="X40" s="342">
        <v>0</v>
      </c>
      <c r="Y40" s="342">
        <v>0</v>
      </c>
      <c r="Z40" s="342">
        <v>0</v>
      </c>
      <c r="AA40" s="342">
        <v>0</v>
      </c>
      <c r="AB40" s="342">
        <v>0</v>
      </c>
      <c r="AC40" s="237">
        <f t="shared" si="16"/>
        <v>0</v>
      </c>
      <c r="AD40" s="343">
        <v>0</v>
      </c>
      <c r="AE40" s="341">
        <v>0</v>
      </c>
      <c r="AF40" s="342">
        <v>0</v>
      </c>
      <c r="AG40" s="342">
        <v>0</v>
      </c>
      <c r="AH40" s="342">
        <v>0</v>
      </c>
      <c r="AI40" s="342">
        <v>0</v>
      </c>
      <c r="AJ40" s="342">
        <v>0</v>
      </c>
      <c r="AK40" s="342">
        <v>0</v>
      </c>
      <c r="AL40" s="342">
        <v>0</v>
      </c>
      <c r="AM40" s="342">
        <v>0</v>
      </c>
      <c r="AN40" s="342">
        <v>0</v>
      </c>
      <c r="AO40" s="342">
        <v>0</v>
      </c>
      <c r="AP40" s="342">
        <v>0</v>
      </c>
      <c r="AQ40" s="237">
        <f t="shared" si="17"/>
        <v>0</v>
      </c>
      <c r="AR40" s="347">
        <v>0</v>
      </c>
      <c r="AS40" s="341">
        <v>0</v>
      </c>
      <c r="AT40" s="342">
        <v>0</v>
      </c>
      <c r="AU40" s="342">
        <v>0</v>
      </c>
      <c r="AV40" s="342">
        <v>0</v>
      </c>
      <c r="AW40" s="342">
        <v>0</v>
      </c>
      <c r="AX40" s="342">
        <v>0</v>
      </c>
      <c r="AY40" s="342">
        <v>0</v>
      </c>
      <c r="AZ40" s="342">
        <v>0</v>
      </c>
      <c r="BA40" s="342">
        <v>0</v>
      </c>
      <c r="BB40" s="342">
        <v>0</v>
      </c>
      <c r="BC40" s="342">
        <v>0</v>
      </c>
      <c r="BD40" s="342">
        <v>0</v>
      </c>
      <c r="BE40" s="237">
        <f t="shared" si="18"/>
        <v>0</v>
      </c>
      <c r="BF40" s="347">
        <v>0</v>
      </c>
      <c r="BG40" s="341">
        <v>0</v>
      </c>
      <c r="BH40" s="342">
        <v>0</v>
      </c>
      <c r="BI40" s="342">
        <v>0</v>
      </c>
      <c r="BJ40" s="342">
        <v>0</v>
      </c>
      <c r="BK40" s="342">
        <v>0</v>
      </c>
      <c r="BL40" s="342">
        <v>0</v>
      </c>
      <c r="BM40" s="342">
        <v>0</v>
      </c>
      <c r="BN40" s="342">
        <v>0</v>
      </c>
      <c r="BO40" s="342">
        <v>0</v>
      </c>
      <c r="BP40" s="342">
        <v>0</v>
      </c>
      <c r="BQ40" s="342">
        <v>0</v>
      </c>
      <c r="BR40" s="342">
        <v>0</v>
      </c>
      <c r="BS40" s="237">
        <f t="shared" si="19"/>
        <v>0</v>
      </c>
      <c r="BT40" s="347">
        <v>0</v>
      </c>
      <c r="BU40" s="341">
        <v>0</v>
      </c>
      <c r="BV40" s="342">
        <v>0</v>
      </c>
      <c r="BW40" s="342">
        <v>0</v>
      </c>
      <c r="BX40" s="342">
        <v>0</v>
      </c>
      <c r="BY40" s="342">
        <v>0</v>
      </c>
      <c r="BZ40" s="342">
        <v>0</v>
      </c>
      <c r="CA40" s="342">
        <v>0</v>
      </c>
      <c r="CB40" s="342">
        <v>0</v>
      </c>
      <c r="CC40" s="342">
        <v>0</v>
      </c>
      <c r="CD40" s="342">
        <v>0</v>
      </c>
      <c r="CE40" s="342">
        <v>0</v>
      </c>
      <c r="CF40" s="342">
        <v>0</v>
      </c>
      <c r="CG40" s="237">
        <f t="shared" si="20"/>
        <v>0</v>
      </c>
      <c r="CH40" s="347">
        <v>0</v>
      </c>
      <c r="CI40" s="341">
        <v>0</v>
      </c>
      <c r="CJ40" s="342">
        <v>0</v>
      </c>
      <c r="CK40" s="342">
        <v>0</v>
      </c>
      <c r="CL40" s="342">
        <v>0</v>
      </c>
      <c r="CM40" s="342">
        <v>0</v>
      </c>
      <c r="CN40" s="342">
        <v>0</v>
      </c>
      <c r="CO40" s="342">
        <v>0</v>
      </c>
      <c r="CP40" s="342">
        <v>0</v>
      </c>
      <c r="CQ40" s="342">
        <v>0</v>
      </c>
      <c r="CR40" s="342">
        <v>0</v>
      </c>
      <c r="CS40" s="342">
        <v>0</v>
      </c>
      <c r="CT40" s="342">
        <v>0</v>
      </c>
      <c r="CU40" s="237">
        <f t="shared" si="21"/>
        <v>0</v>
      </c>
      <c r="CV40" s="347">
        <v>0</v>
      </c>
      <c r="CW40" s="341">
        <v>0</v>
      </c>
      <c r="CX40" s="342">
        <v>0</v>
      </c>
      <c r="CY40" s="342">
        <v>0</v>
      </c>
      <c r="CZ40" s="342">
        <v>0</v>
      </c>
      <c r="DA40" s="342">
        <v>0</v>
      </c>
      <c r="DB40" s="342">
        <v>0</v>
      </c>
      <c r="DC40" s="342">
        <v>0</v>
      </c>
      <c r="DD40" s="342">
        <v>0</v>
      </c>
      <c r="DE40" s="342">
        <v>0</v>
      </c>
      <c r="DF40" s="342">
        <v>0</v>
      </c>
      <c r="DG40" s="342">
        <v>0</v>
      </c>
      <c r="DH40" s="342">
        <v>0</v>
      </c>
      <c r="DI40" s="237">
        <f t="shared" si="22"/>
        <v>0</v>
      </c>
      <c r="DJ40" s="347">
        <v>0</v>
      </c>
      <c r="DK40" s="236">
        <f t="shared" si="8"/>
        <v>0</v>
      </c>
      <c r="DL40" s="238">
        <f t="shared" si="9"/>
        <v>0</v>
      </c>
    </row>
    <row r="41" spans="2:116" x14ac:dyDescent="0.3">
      <c r="B41" s="340" t="s">
        <v>232</v>
      </c>
      <c r="C41" s="341">
        <v>0</v>
      </c>
      <c r="D41" s="342">
        <v>0</v>
      </c>
      <c r="E41" s="342">
        <v>0</v>
      </c>
      <c r="F41" s="342">
        <v>0</v>
      </c>
      <c r="G41" s="342">
        <v>0</v>
      </c>
      <c r="H41" s="342">
        <v>0</v>
      </c>
      <c r="I41" s="342">
        <v>0</v>
      </c>
      <c r="J41" s="342">
        <v>0</v>
      </c>
      <c r="K41" s="342">
        <v>0</v>
      </c>
      <c r="L41" s="342">
        <v>0</v>
      </c>
      <c r="M41" s="342">
        <v>0</v>
      </c>
      <c r="N41" s="342">
        <v>0</v>
      </c>
      <c r="O41" s="237">
        <f t="shared" si="15"/>
        <v>0</v>
      </c>
      <c r="P41" s="343">
        <v>0</v>
      </c>
      <c r="Q41" s="341">
        <v>0</v>
      </c>
      <c r="R41" s="342">
        <v>0</v>
      </c>
      <c r="S41" s="342">
        <v>0</v>
      </c>
      <c r="T41" s="342">
        <v>0</v>
      </c>
      <c r="U41" s="342">
        <v>0</v>
      </c>
      <c r="V41" s="342">
        <v>0</v>
      </c>
      <c r="W41" s="342">
        <v>0</v>
      </c>
      <c r="X41" s="342">
        <v>0</v>
      </c>
      <c r="Y41" s="342">
        <v>0</v>
      </c>
      <c r="Z41" s="342">
        <v>0</v>
      </c>
      <c r="AA41" s="342">
        <v>0</v>
      </c>
      <c r="AB41" s="342">
        <v>0</v>
      </c>
      <c r="AC41" s="237">
        <f t="shared" si="16"/>
        <v>0</v>
      </c>
      <c r="AD41" s="343">
        <v>0</v>
      </c>
      <c r="AE41" s="341">
        <v>0</v>
      </c>
      <c r="AF41" s="342">
        <v>0</v>
      </c>
      <c r="AG41" s="342">
        <v>0</v>
      </c>
      <c r="AH41" s="342">
        <v>0</v>
      </c>
      <c r="AI41" s="342">
        <v>0</v>
      </c>
      <c r="AJ41" s="342">
        <v>0</v>
      </c>
      <c r="AK41" s="342">
        <v>0</v>
      </c>
      <c r="AL41" s="342">
        <v>0</v>
      </c>
      <c r="AM41" s="342">
        <v>0</v>
      </c>
      <c r="AN41" s="342">
        <v>0</v>
      </c>
      <c r="AO41" s="342">
        <v>0</v>
      </c>
      <c r="AP41" s="342">
        <v>0</v>
      </c>
      <c r="AQ41" s="237">
        <f t="shared" si="17"/>
        <v>0</v>
      </c>
      <c r="AR41" s="347">
        <v>0</v>
      </c>
      <c r="AS41" s="341">
        <v>0</v>
      </c>
      <c r="AT41" s="342">
        <v>0</v>
      </c>
      <c r="AU41" s="342">
        <v>0</v>
      </c>
      <c r="AV41" s="342">
        <v>0</v>
      </c>
      <c r="AW41" s="342">
        <v>0</v>
      </c>
      <c r="AX41" s="342">
        <v>0</v>
      </c>
      <c r="AY41" s="342">
        <v>0</v>
      </c>
      <c r="AZ41" s="342">
        <v>0</v>
      </c>
      <c r="BA41" s="342">
        <v>0</v>
      </c>
      <c r="BB41" s="342">
        <v>0</v>
      </c>
      <c r="BC41" s="342">
        <v>0</v>
      </c>
      <c r="BD41" s="342">
        <v>0</v>
      </c>
      <c r="BE41" s="237">
        <f t="shared" si="18"/>
        <v>0</v>
      </c>
      <c r="BF41" s="347">
        <v>0</v>
      </c>
      <c r="BG41" s="341">
        <v>0</v>
      </c>
      <c r="BH41" s="342">
        <v>0</v>
      </c>
      <c r="BI41" s="342">
        <v>0</v>
      </c>
      <c r="BJ41" s="342">
        <v>0</v>
      </c>
      <c r="BK41" s="342">
        <v>0</v>
      </c>
      <c r="BL41" s="342">
        <v>0</v>
      </c>
      <c r="BM41" s="342">
        <v>0</v>
      </c>
      <c r="BN41" s="342">
        <v>0</v>
      </c>
      <c r="BO41" s="342">
        <v>0</v>
      </c>
      <c r="BP41" s="342">
        <v>0</v>
      </c>
      <c r="BQ41" s="342">
        <v>0</v>
      </c>
      <c r="BR41" s="342">
        <v>0</v>
      </c>
      <c r="BS41" s="237">
        <f t="shared" si="19"/>
        <v>0</v>
      </c>
      <c r="BT41" s="347">
        <v>0</v>
      </c>
      <c r="BU41" s="341">
        <v>0</v>
      </c>
      <c r="BV41" s="342">
        <v>0</v>
      </c>
      <c r="BW41" s="342">
        <v>0</v>
      </c>
      <c r="BX41" s="342">
        <v>0</v>
      </c>
      <c r="BY41" s="342">
        <v>0</v>
      </c>
      <c r="BZ41" s="342">
        <v>0</v>
      </c>
      <c r="CA41" s="342">
        <v>0</v>
      </c>
      <c r="CB41" s="342">
        <v>0</v>
      </c>
      <c r="CC41" s="342">
        <v>0</v>
      </c>
      <c r="CD41" s="342">
        <v>0</v>
      </c>
      <c r="CE41" s="342">
        <v>0</v>
      </c>
      <c r="CF41" s="342">
        <v>0</v>
      </c>
      <c r="CG41" s="237">
        <f t="shared" si="20"/>
        <v>0</v>
      </c>
      <c r="CH41" s="347">
        <v>0</v>
      </c>
      <c r="CI41" s="341">
        <v>0</v>
      </c>
      <c r="CJ41" s="342">
        <v>0</v>
      </c>
      <c r="CK41" s="342">
        <v>0</v>
      </c>
      <c r="CL41" s="342">
        <v>0</v>
      </c>
      <c r="CM41" s="342">
        <v>0</v>
      </c>
      <c r="CN41" s="342">
        <v>0</v>
      </c>
      <c r="CO41" s="342">
        <v>0</v>
      </c>
      <c r="CP41" s="342">
        <v>0</v>
      </c>
      <c r="CQ41" s="342">
        <v>0</v>
      </c>
      <c r="CR41" s="342">
        <v>0</v>
      </c>
      <c r="CS41" s="342">
        <v>0</v>
      </c>
      <c r="CT41" s="342">
        <v>0</v>
      </c>
      <c r="CU41" s="237">
        <f t="shared" si="21"/>
        <v>0</v>
      </c>
      <c r="CV41" s="347">
        <v>0</v>
      </c>
      <c r="CW41" s="341">
        <v>0</v>
      </c>
      <c r="CX41" s="342">
        <v>0</v>
      </c>
      <c r="CY41" s="342">
        <v>0</v>
      </c>
      <c r="CZ41" s="342">
        <v>0</v>
      </c>
      <c r="DA41" s="342">
        <v>0</v>
      </c>
      <c r="DB41" s="342">
        <v>0</v>
      </c>
      <c r="DC41" s="342">
        <v>0</v>
      </c>
      <c r="DD41" s="342">
        <v>0</v>
      </c>
      <c r="DE41" s="342">
        <v>0</v>
      </c>
      <c r="DF41" s="342">
        <v>0</v>
      </c>
      <c r="DG41" s="342">
        <v>0</v>
      </c>
      <c r="DH41" s="342">
        <v>0</v>
      </c>
      <c r="DI41" s="237">
        <f t="shared" si="22"/>
        <v>0</v>
      </c>
      <c r="DJ41" s="347">
        <v>0</v>
      </c>
      <c r="DK41" s="236">
        <f t="shared" si="8"/>
        <v>0</v>
      </c>
      <c r="DL41" s="238">
        <f t="shared" si="9"/>
        <v>0</v>
      </c>
    </row>
    <row r="42" spans="2:116" ht="15" thickBot="1" x14ac:dyDescent="0.35">
      <c r="B42" s="243"/>
      <c r="C42" s="363">
        <f t="shared" ref="C42:N42" si="23">SUM(C25:C32,C34:C41)</f>
        <v>0</v>
      </c>
      <c r="D42" s="364">
        <f t="shared" si="23"/>
        <v>0</v>
      </c>
      <c r="E42" s="364">
        <f t="shared" si="23"/>
        <v>0</v>
      </c>
      <c r="F42" s="364">
        <f t="shared" si="23"/>
        <v>0</v>
      </c>
      <c r="G42" s="364">
        <f t="shared" si="23"/>
        <v>0</v>
      </c>
      <c r="H42" s="364">
        <f t="shared" si="23"/>
        <v>0</v>
      </c>
      <c r="I42" s="364">
        <f t="shared" si="23"/>
        <v>0</v>
      </c>
      <c r="J42" s="364">
        <f t="shared" si="23"/>
        <v>0</v>
      </c>
      <c r="K42" s="364">
        <f t="shared" si="23"/>
        <v>0</v>
      </c>
      <c r="L42" s="364">
        <f t="shared" si="23"/>
        <v>0</v>
      </c>
      <c r="M42" s="364">
        <f t="shared" si="23"/>
        <v>0</v>
      </c>
      <c r="N42" s="364">
        <f t="shared" si="23"/>
        <v>0</v>
      </c>
      <c r="O42" s="244">
        <f>SUM(O25:O41)</f>
        <v>0</v>
      </c>
      <c r="P42" s="245"/>
      <c r="Q42" s="365">
        <f t="shared" ref="Q42:AB42" si="24">SUM(Q25:Q32,Q34:Q41)</f>
        <v>0</v>
      </c>
      <c r="R42" s="366">
        <f t="shared" si="24"/>
        <v>0</v>
      </c>
      <c r="S42" s="366">
        <f t="shared" si="24"/>
        <v>0</v>
      </c>
      <c r="T42" s="366">
        <f t="shared" si="24"/>
        <v>0</v>
      </c>
      <c r="U42" s="366">
        <f t="shared" si="24"/>
        <v>0</v>
      </c>
      <c r="V42" s="366">
        <f t="shared" si="24"/>
        <v>0</v>
      </c>
      <c r="W42" s="366">
        <f t="shared" si="24"/>
        <v>0</v>
      </c>
      <c r="X42" s="366">
        <f t="shared" si="24"/>
        <v>0</v>
      </c>
      <c r="Y42" s="366">
        <f t="shared" si="24"/>
        <v>0</v>
      </c>
      <c r="Z42" s="366">
        <f t="shared" si="24"/>
        <v>0</v>
      </c>
      <c r="AA42" s="366">
        <f t="shared" si="24"/>
        <v>0</v>
      </c>
      <c r="AB42" s="366">
        <f t="shared" si="24"/>
        <v>0</v>
      </c>
      <c r="AC42" s="244">
        <f>SUM(AC25:AC41)</f>
        <v>0</v>
      </c>
      <c r="AD42" s="245"/>
      <c r="AE42" s="363">
        <f t="shared" ref="AE42:AP42" si="25">SUM(AE25:AE32,AE34:AE41)</f>
        <v>0</v>
      </c>
      <c r="AF42" s="364">
        <f t="shared" si="25"/>
        <v>0</v>
      </c>
      <c r="AG42" s="364">
        <f t="shared" si="25"/>
        <v>0</v>
      </c>
      <c r="AH42" s="364">
        <f t="shared" si="25"/>
        <v>0</v>
      </c>
      <c r="AI42" s="364">
        <f t="shared" si="25"/>
        <v>0</v>
      </c>
      <c r="AJ42" s="364">
        <f t="shared" si="25"/>
        <v>0</v>
      </c>
      <c r="AK42" s="364">
        <f t="shared" si="25"/>
        <v>0</v>
      </c>
      <c r="AL42" s="364">
        <f t="shared" si="25"/>
        <v>0</v>
      </c>
      <c r="AM42" s="364">
        <f t="shared" si="25"/>
        <v>0</v>
      </c>
      <c r="AN42" s="364">
        <f t="shared" si="25"/>
        <v>0</v>
      </c>
      <c r="AO42" s="364">
        <f t="shared" si="25"/>
        <v>0</v>
      </c>
      <c r="AP42" s="364">
        <f t="shared" si="25"/>
        <v>0</v>
      </c>
      <c r="AQ42" s="244">
        <f>SUM(AQ25:AQ41)</f>
        <v>0</v>
      </c>
      <c r="AR42" s="246"/>
      <c r="AS42" s="363">
        <f t="shared" ref="AS42:BD42" si="26">SUM(AS25:AS32,AS34:AS41)</f>
        <v>0</v>
      </c>
      <c r="AT42" s="364">
        <f t="shared" si="26"/>
        <v>0</v>
      </c>
      <c r="AU42" s="364">
        <f t="shared" si="26"/>
        <v>0</v>
      </c>
      <c r="AV42" s="364">
        <f t="shared" si="26"/>
        <v>0</v>
      </c>
      <c r="AW42" s="364">
        <f t="shared" si="26"/>
        <v>0</v>
      </c>
      <c r="AX42" s="364">
        <f t="shared" si="26"/>
        <v>0</v>
      </c>
      <c r="AY42" s="364">
        <f t="shared" si="26"/>
        <v>0</v>
      </c>
      <c r="AZ42" s="364">
        <f t="shared" si="26"/>
        <v>0</v>
      </c>
      <c r="BA42" s="364">
        <f t="shared" si="26"/>
        <v>0</v>
      </c>
      <c r="BB42" s="364">
        <f t="shared" si="26"/>
        <v>0</v>
      </c>
      <c r="BC42" s="364">
        <f t="shared" si="26"/>
        <v>0</v>
      </c>
      <c r="BD42" s="364">
        <f t="shared" si="26"/>
        <v>0</v>
      </c>
      <c r="BE42" s="244">
        <f>SUM(BE25:BE41)</f>
        <v>0</v>
      </c>
      <c r="BF42" s="246"/>
      <c r="BG42" s="363">
        <f t="shared" ref="BG42:BR42" si="27">SUM(BG25:BG32,BG34:BG41)</f>
        <v>0</v>
      </c>
      <c r="BH42" s="364">
        <f t="shared" si="27"/>
        <v>0</v>
      </c>
      <c r="BI42" s="364">
        <f t="shared" si="27"/>
        <v>0</v>
      </c>
      <c r="BJ42" s="364">
        <f t="shared" si="27"/>
        <v>0</v>
      </c>
      <c r="BK42" s="364">
        <f t="shared" si="27"/>
        <v>0</v>
      </c>
      <c r="BL42" s="364">
        <f t="shared" si="27"/>
        <v>0</v>
      </c>
      <c r="BM42" s="364">
        <f t="shared" si="27"/>
        <v>0</v>
      </c>
      <c r="BN42" s="364">
        <f t="shared" si="27"/>
        <v>0</v>
      </c>
      <c r="BO42" s="364">
        <f t="shared" si="27"/>
        <v>0</v>
      </c>
      <c r="BP42" s="364">
        <f t="shared" si="27"/>
        <v>0</v>
      </c>
      <c r="BQ42" s="364">
        <f t="shared" si="27"/>
        <v>0</v>
      </c>
      <c r="BR42" s="364">
        <f t="shared" si="27"/>
        <v>0</v>
      </c>
      <c r="BS42" s="244">
        <f>SUM(BS25:BS41)</f>
        <v>0</v>
      </c>
      <c r="BT42" s="246"/>
      <c r="BU42" s="363">
        <f t="shared" ref="BU42:CF42" si="28">SUM(BU25:BU32,BU34:BU41)</f>
        <v>0</v>
      </c>
      <c r="BV42" s="364">
        <f t="shared" si="28"/>
        <v>0</v>
      </c>
      <c r="BW42" s="364">
        <f t="shared" si="28"/>
        <v>0</v>
      </c>
      <c r="BX42" s="364">
        <f t="shared" si="28"/>
        <v>0</v>
      </c>
      <c r="BY42" s="364">
        <f t="shared" si="28"/>
        <v>0</v>
      </c>
      <c r="BZ42" s="364">
        <f t="shared" si="28"/>
        <v>0</v>
      </c>
      <c r="CA42" s="364">
        <f t="shared" si="28"/>
        <v>0</v>
      </c>
      <c r="CB42" s="364">
        <f t="shared" si="28"/>
        <v>0</v>
      </c>
      <c r="CC42" s="364">
        <f t="shared" si="28"/>
        <v>0</v>
      </c>
      <c r="CD42" s="364">
        <f t="shared" si="28"/>
        <v>0</v>
      </c>
      <c r="CE42" s="364">
        <f t="shared" si="28"/>
        <v>0</v>
      </c>
      <c r="CF42" s="364">
        <f t="shared" si="28"/>
        <v>0</v>
      </c>
      <c r="CG42" s="244">
        <f>SUM(CG25:CG41)</f>
        <v>0</v>
      </c>
      <c r="CH42" s="246"/>
      <c r="CI42" s="363">
        <f t="shared" ref="CI42:CT42" si="29">SUM(CI25:CI32,CI34:CI41)</f>
        <v>0</v>
      </c>
      <c r="CJ42" s="364">
        <f t="shared" si="29"/>
        <v>0</v>
      </c>
      <c r="CK42" s="364">
        <f t="shared" si="29"/>
        <v>0</v>
      </c>
      <c r="CL42" s="364">
        <f t="shared" si="29"/>
        <v>0</v>
      </c>
      <c r="CM42" s="364">
        <f t="shared" si="29"/>
        <v>0</v>
      </c>
      <c r="CN42" s="364">
        <f t="shared" si="29"/>
        <v>0</v>
      </c>
      <c r="CO42" s="364">
        <f t="shared" si="29"/>
        <v>0</v>
      </c>
      <c r="CP42" s="364">
        <f t="shared" si="29"/>
        <v>0</v>
      </c>
      <c r="CQ42" s="364">
        <f t="shared" si="29"/>
        <v>0</v>
      </c>
      <c r="CR42" s="364">
        <f t="shared" si="29"/>
        <v>0</v>
      </c>
      <c r="CS42" s="364">
        <f t="shared" si="29"/>
        <v>0</v>
      </c>
      <c r="CT42" s="364">
        <f t="shared" si="29"/>
        <v>0</v>
      </c>
      <c r="CU42" s="244">
        <f>SUM(CU25:CU41)</f>
        <v>0</v>
      </c>
      <c r="CV42" s="246"/>
      <c r="CW42" s="363">
        <f t="shared" ref="CW42:DH42" si="30">SUM(CW25:CW32,CW34:CW41)</f>
        <v>0</v>
      </c>
      <c r="CX42" s="364">
        <f t="shared" si="30"/>
        <v>0</v>
      </c>
      <c r="CY42" s="364">
        <f t="shared" si="30"/>
        <v>0</v>
      </c>
      <c r="CZ42" s="364">
        <f t="shared" si="30"/>
        <v>0</v>
      </c>
      <c r="DA42" s="364">
        <f t="shared" si="30"/>
        <v>0</v>
      </c>
      <c r="DB42" s="364">
        <f t="shared" si="30"/>
        <v>0</v>
      </c>
      <c r="DC42" s="364">
        <f t="shared" si="30"/>
        <v>0</v>
      </c>
      <c r="DD42" s="364">
        <f t="shared" si="30"/>
        <v>0</v>
      </c>
      <c r="DE42" s="364">
        <f t="shared" si="30"/>
        <v>0</v>
      </c>
      <c r="DF42" s="364">
        <f t="shared" si="30"/>
        <v>0</v>
      </c>
      <c r="DG42" s="364">
        <f t="shared" si="30"/>
        <v>0</v>
      </c>
      <c r="DH42" s="364">
        <f t="shared" si="30"/>
        <v>0</v>
      </c>
      <c r="DI42" s="244">
        <f>SUM(DI25:DI41)</f>
        <v>0</v>
      </c>
      <c r="DJ42" s="246"/>
      <c r="DK42" s="247">
        <f>SUM(DK25:DK41)</f>
        <v>0</v>
      </c>
      <c r="DL42" s="248"/>
    </row>
    <row r="43" spans="2:116" ht="15" thickBot="1" x14ac:dyDescent="0.35">
      <c r="AR43" s="249"/>
      <c r="BF43" s="249"/>
      <c r="BT43" s="249"/>
      <c r="CH43" s="249"/>
      <c r="CV43" s="249"/>
      <c r="DJ43" s="249"/>
      <c r="DK43" s="250"/>
    </row>
    <row r="44" spans="2:116" ht="15.6" thickTop="1" thickBot="1" x14ac:dyDescent="0.35">
      <c r="B44" s="251" t="s">
        <v>235</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2"/>
      <c r="CM44" s="252"/>
      <c r="CN44" s="252"/>
      <c r="CO44" s="252"/>
      <c r="CP44" s="252"/>
      <c r="CQ44" s="252"/>
      <c r="CR44" s="252"/>
      <c r="CS44" s="252"/>
      <c r="CT44" s="252"/>
      <c r="CU44" s="252"/>
      <c r="CV44" s="252"/>
      <c r="CW44" s="252"/>
      <c r="CX44" s="252"/>
      <c r="CY44" s="252"/>
      <c r="CZ44" s="252"/>
      <c r="DA44" s="252"/>
      <c r="DB44" s="252"/>
      <c r="DC44" s="252"/>
      <c r="DD44" s="252"/>
      <c r="DE44" s="252"/>
      <c r="DF44" s="252"/>
      <c r="DG44" s="252"/>
      <c r="DH44" s="252"/>
      <c r="DI44" s="252"/>
      <c r="DJ44" s="252"/>
      <c r="DK44" s="471">
        <f>SUM(DL25:DL41)</f>
        <v>0</v>
      </c>
      <c r="DL44" s="472"/>
    </row>
    <row r="45" spans="2:116" ht="15" thickTop="1" x14ac:dyDescent="0.3"/>
    <row r="46" spans="2:116" x14ac:dyDescent="0.3">
      <c r="DL46" s="253"/>
    </row>
    <row r="47" spans="2:116" x14ac:dyDescent="0.3">
      <c r="DL47" s="279"/>
    </row>
  </sheetData>
  <sheetProtection algorithmName="SHA-512" hashValue="/CSs5fGflrJdiVpoXKvxer4ic+9tgvBbJnBVe9lTxc9wjY6z2tEufGIa7bm3Ww3TncCT+/6gM7tMV5U2bnR7JQ==" saltValue="f47U9RhZL+9z7vQ2slRtNg==" spinCount="100000" sheet="1" formatColumns="0" insertRows="0"/>
  <mergeCells count="22">
    <mergeCell ref="CI17:CV17"/>
    <mergeCell ref="CI24:CT24"/>
    <mergeCell ref="BG17:BT17"/>
    <mergeCell ref="BG24:BR24"/>
    <mergeCell ref="BU17:CH17"/>
    <mergeCell ref="BU24:CF24"/>
    <mergeCell ref="DK44:DL44"/>
    <mergeCell ref="B8:H8"/>
    <mergeCell ref="C17:P17"/>
    <mergeCell ref="Q17:AD17"/>
    <mergeCell ref="B3:DL3"/>
    <mergeCell ref="B4:DL4"/>
    <mergeCell ref="B7:DL7"/>
    <mergeCell ref="CW17:DJ17"/>
    <mergeCell ref="C24:N24"/>
    <mergeCell ref="Q24:AB24"/>
    <mergeCell ref="CW24:DH24"/>
    <mergeCell ref="B5:DL5"/>
    <mergeCell ref="AE17:AR17"/>
    <mergeCell ref="AE24:AP24"/>
    <mergeCell ref="AS17:BF17"/>
    <mergeCell ref="AS24:BD24"/>
  </mergeCells>
  <printOptions horizontalCentered="1" verticalCentered="1"/>
  <pageMargins left="0.25" right="0.25" top="0.75" bottom="0.75" header="0.3" footer="0.3"/>
  <pageSetup scale="5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showGridLines="0" zoomScaleNormal="100" workbookViewId="0">
      <selection activeCell="F2" sqref="F2"/>
    </sheetView>
  </sheetViews>
  <sheetFormatPr defaultColWidth="9.109375" defaultRowHeight="13.8" x14ac:dyDescent="0.25"/>
  <cols>
    <col min="1" max="2" width="2.44140625" style="95" customWidth="1"/>
    <col min="3" max="3" width="85.5546875" style="95" customWidth="1"/>
    <col min="4" max="4" width="9.5546875" style="95" customWidth="1"/>
    <col min="5" max="6" width="15.6640625" style="95" customWidth="1"/>
    <col min="7" max="7" width="9.109375" style="95"/>
    <col min="8" max="8" width="23.109375" style="95" customWidth="1"/>
    <col min="9" max="16384" width="9.109375" style="95"/>
  </cols>
  <sheetData>
    <row r="1" spans="1:8" x14ac:dyDescent="0.25">
      <c r="F1" s="376">
        <f>'Pricing Proposal'!D4</f>
        <v>0</v>
      </c>
    </row>
    <row r="2" spans="1:8" x14ac:dyDescent="0.25">
      <c r="F2" s="377">
        <f>'Pricing Proposal'!D5</f>
        <v>0</v>
      </c>
    </row>
    <row r="4" spans="1:8" ht="17.399999999999999" x14ac:dyDescent="0.3">
      <c r="A4" s="169"/>
      <c r="B4" s="501" t="s">
        <v>102</v>
      </c>
      <c r="C4" s="501"/>
      <c r="D4" s="501"/>
      <c r="E4" s="501"/>
      <c r="F4" s="501"/>
    </row>
    <row r="5" spans="1:8" ht="17.399999999999999" x14ac:dyDescent="0.3">
      <c r="A5" s="169"/>
      <c r="B5" s="501" t="s">
        <v>103</v>
      </c>
      <c r="C5" s="501"/>
      <c r="D5" s="501"/>
      <c r="E5" s="501"/>
      <c r="F5" s="501"/>
    </row>
    <row r="6" spans="1:8" x14ac:dyDescent="0.25">
      <c r="A6" s="169"/>
      <c r="B6" s="178"/>
      <c r="C6" s="178"/>
      <c r="D6" s="178"/>
      <c r="E6" s="178"/>
      <c r="F6" s="178"/>
    </row>
    <row r="7" spans="1:8" ht="43.5" customHeight="1" x14ac:dyDescent="0.3">
      <c r="A7" s="169"/>
      <c r="B7" s="502" t="s">
        <v>286</v>
      </c>
      <c r="C7" s="503"/>
      <c r="D7" s="503"/>
      <c r="E7" s="503"/>
      <c r="F7" s="503"/>
    </row>
    <row r="8" spans="1:8" ht="14.4" thickBot="1" x14ac:dyDescent="0.3"/>
    <row r="9" spans="1:8" ht="48.75" customHeight="1" thickBot="1" x14ac:dyDescent="0.3">
      <c r="B9" s="454" t="s">
        <v>5</v>
      </c>
      <c r="C9" s="455"/>
      <c r="D9" s="456"/>
      <c r="E9" s="179" t="s">
        <v>264</v>
      </c>
      <c r="F9" s="167" t="s">
        <v>281</v>
      </c>
    </row>
    <row r="10" spans="1:8" x14ac:dyDescent="0.25">
      <c r="B10" s="504" t="s">
        <v>253</v>
      </c>
      <c r="C10" s="505"/>
      <c r="D10" s="301" t="s">
        <v>258</v>
      </c>
      <c r="E10" s="271"/>
      <c r="F10" s="180"/>
    </row>
    <row r="11" spans="1:8" hidden="1" x14ac:dyDescent="0.25">
      <c r="B11" s="181"/>
      <c r="C11" s="182" t="s">
        <v>254</v>
      </c>
      <c r="D11" s="287" t="e">
        <f>E11/'Pricing Proposal'!M53</f>
        <v>#DIV/0!</v>
      </c>
      <c r="E11" s="288">
        <v>0</v>
      </c>
      <c r="F11" s="289"/>
    </row>
    <row r="12" spans="1:8" hidden="1" x14ac:dyDescent="0.25">
      <c r="B12" s="181"/>
      <c r="C12" s="182" t="s">
        <v>255</v>
      </c>
      <c r="D12" s="287" t="e">
        <f>E12/('Pricing Proposal'!K32-'Pricing Proposal'!M27)</f>
        <v>#VALUE!</v>
      </c>
      <c r="E12" s="288">
        <v>0</v>
      </c>
      <c r="F12" s="289"/>
      <c r="G12" s="168"/>
      <c r="H12" s="168"/>
    </row>
    <row r="13" spans="1:8" x14ac:dyDescent="0.25">
      <c r="B13" s="181"/>
      <c r="C13" s="182" t="s">
        <v>254</v>
      </c>
      <c r="D13" s="290" t="e">
        <f>E13/('Pricing Proposal'!M58-'Pricing Proposal'!I53)</f>
        <v>#VALUE!</v>
      </c>
      <c r="E13" s="317"/>
      <c r="F13" s="289"/>
      <c r="G13" s="168"/>
      <c r="H13" s="168"/>
    </row>
    <row r="14" spans="1:8" x14ac:dyDescent="0.25">
      <c r="B14" s="181"/>
      <c r="C14" s="182" t="s">
        <v>256</v>
      </c>
      <c r="D14" s="287" t="e">
        <f>E14/('Pricing Proposal'!M58-'Pricing Proposal'!I53)</f>
        <v>#VALUE!</v>
      </c>
      <c r="E14" s="317"/>
      <c r="F14" s="289"/>
      <c r="G14" s="168"/>
      <c r="H14" s="361" t="s">
        <v>279</v>
      </c>
    </row>
    <row r="15" spans="1:8" x14ac:dyDescent="0.25">
      <c r="B15" s="181"/>
      <c r="C15" s="265" t="s">
        <v>288</v>
      </c>
      <c r="D15" s="265"/>
      <c r="E15" s="348"/>
      <c r="F15" s="289"/>
      <c r="G15" s="266"/>
      <c r="H15" s="362" t="s">
        <v>280</v>
      </c>
    </row>
    <row r="16" spans="1:8" x14ac:dyDescent="0.25">
      <c r="B16" s="181"/>
      <c r="C16" s="491" t="s">
        <v>243</v>
      </c>
      <c r="D16" s="492"/>
      <c r="E16" s="317"/>
      <c r="F16" s="317"/>
      <c r="G16" s="28"/>
      <c r="H16" s="28"/>
    </row>
    <row r="17" spans="2:8" x14ac:dyDescent="0.25">
      <c r="B17" s="181"/>
      <c r="C17" s="491" t="s">
        <v>242</v>
      </c>
      <c r="D17" s="492"/>
      <c r="E17" s="317"/>
      <c r="F17" s="317"/>
      <c r="G17" s="291"/>
      <c r="H17" s="28"/>
    </row>
    <row r="18" spans="2:8" x14ac:dyDescent="0.25">
      <c r="B18" s="181"/>
      <c r="C18" s="491" t="s">
        <v>244</v>
      </c>
      <c r="D18" s="492"/>
      <c r="E18" s="317"/>
      <c r="F18" s="317"/>
      <c r="G18" s="291"/>
      <c r="H18" s="28"/>
    </row>
    <row r="19" spans="2:8" x14ac:dyDescent="0.25">
      <c r="B19" s="181"/>
      <c r="C19" s="491" t="s">
        <v>245</v>
      </c>
      <c r="D19" s="492"/>
      <c r="E19" s="317"/>
      <c r="F19" s="317"/>
      <c r="G19" s="28"/>
      <c r="H19" s="28"/>
    </row>
    <row r="20" spans="2:8" x14ac:dyDescent="0.25">
      <c r="B20" s="181"/>
      <c r="C20" s="491" t="s">
        <v>250</v>
      </c>
      <c r="D20" s="492"/>
      <c r="E20" s="317"/>
      <c r="F20" s="317"/>
      <c r="G20" s="291"/>
      <c r="H20" s="28"/>
    </row>
    <row r="21" spans="2:8" x14ac:dyDescent="0.25">
      <c r="B21" s="181"/>
      <c r="C21" s="491" t="s">
        <v>249</v>
      </c>
      <c r="D21" s="492"/>
      <c r="E21" s="317"/>
      <c r="F21" s="317"/>
      <c r="G21" s="291"/>
      <c r="H21" s="28"/>
    </row>
    <row r="22" spans="2:8" x14ac:dyDescent="0.25">
      <c r="B22" s="181"/>
      <c r="C22" s="491" t="s">
        <v>246</v>
      </c>
      <c r="D22" s="492"/>
      <c r="E22" s="317"/>
      <c r="F22" s="317"/>
      <c r="G22" s="28"/>
      <c r="H22" s="28"/>
    </row>
    <row r="23" spans="2:8" x14ac:dyDescent="0.25">
      <c r="B23" s="181"/>
      <c r="C23" s="491" t="s">
        <v>247</v>
      </c>
      <c r="D23" s="492"/>
      <c r="E23" s="317"/>
      <c r="F23" s="317"/>
      <c r="G23" s="291"/>
      <c r="H23" s="28"/>
    </row>
    <row r="24" spans="2:8" ht="15" customHeight="1" x14ac:dyDescent="0.25">
      <c r="B24" s="181"/>
      <c r="C24" s="491" t="s">
        <v>248</v>
      </c>
      <c r="D24" s="492"/>
      <c r="E24" s="317"/>
      <c r="F24" s="317"/>
      <c r="G24" s="120"/>
    </row>
    <row r="25" spans="2:8" x14ac:dyDescent="0.25">
      <c r="B25" s="181"/>
      <c r="C25" s="491" t="s">
        <v>104</v>
      </c>
      <c r="D25" s="492"/>
      <c r="E25" s="317"/>
      <c r="F25" s="317"/>
    </row>
    <row r="26" spans="2:8" x14ac:dyDescent="0.25">
      <c r="B26" s="181"/>
      <c r="C26" s="491" t="s">
        <v>105</v>
      </c>
      <c r="D26" s="492"/>
      <c r="E26" s="317"/>
      <c r="F26" s="317"/>
    </row>
    <row r="27" spans="2:8" x14ac:dyDescent="0.25">
      <c r="B27" s="181"/>
      <c r="C27" s="491" t="s">
        <v>106</v>
      </c>
      <c r="D27" s="492"/>
      <c r="E27" s="317"/>
      <c r="F27" s="317"/>
    </row>
    <row r="28" spans="2:8" x14ac:dyDescent="0.25">
      <c r="B28" s="183"/>
      <c r="C28" s="491" t="s">
        <v>282</v>
      </c>
      <c r="D28" s="492"/>
      <c r="E28" s="317"/>
      <c r="F28" s="317"/>
    </row>
    <row r="29" spans="2:8" x14ac:dyDescent="0.25">
      <c r="B29" s="181"/>
      <c r="C29" s="495" t="s">
        <v>96</v>
      </c>
      <c r="D29" s="496"/>
      <c r="E29" s="317"/>
      <c r="F29" s="317"/>
    </row>
    <row r="30" spans="2:8" x14ac:dyDescent="0.25">
      <c r="B30" s="181"/>
      <c r="C30" s="495"/>
      <c r="D30" s="496"/>
      <c r="E30" s="317"/>
      <c r="F30" s="317"/>
    </row>
    <row r="31" spans="2:8" x14ac:dyDescent="0.25">
      <c r="B31" s="181"/>
      <c r="C31" s="495"/>
      <c r="D31" s="496"/>
      <c r="E31" s="317"/>
      <c r="F31" s="317"/>
    </row>
    <row r="32" spans="2:8" ht="14.4" thickBot="1" x14ac:dyDescent="0.3">
      <c r="B32" s="371"/>
      <c r="C32" s="497"/>
      <c r="D32" s="498"/>
      <c r="E32" s="372"/>
      <c r="F32" s="372"/>
    </row>
    <row r="33" spans="2:8" ht="14.4" thickBot="1" x14ac:dyDescent="0.3">
      <c r="B33" s="373"/>
      <c r="C33" s="499" t="s">
        <v>275</v>
      </c>
      <c r="D33" s="500"/>
      <c r="E33" s="374">
        <f>SUM(E11:E32)</f>
        <v>0</v>
      </c>
      <c r="F33" s="375">
        <f>SUM(F16:F32)</f>
        <v>0</v>
      </c>
    </row>
    <row r="34" spans="2:8" x14ac:dyDescent="0.25">
      <c r="B34" s="370"/>
      <c r="C34" s="493"/>
      <c r="D34" s="494"/>
      <c r="E34" s="369"/>
      <c r="F34" s="370"/>
    </row>
    <row r="35" spans="2:8" x14ac:dyDescent="0.25">
      <c r="B35" s="181"/>
      <c r="C35" s="182" t="s">
        <v>255</v>
      </c>
      <c r="D35" s="290" t="e">
        <f>E35/('Pricing Proposal'!K32-'Pricing Proposal'!M27)</f>
        <v>#VALUE!</v>
      </c>
      <c r="E35" s="317"/>
      <c r="F35" s="289"/>
      <c r="G35" s="168"/>
      <c r="H35" s="168"/>
    </row>
    <row r="36" spans="2:8" x14ac:dyDescent="0.25">
      <c r="B36" s="95" t="s">
        <v>257</v>
      </c>
      <c r="C36" s="95" t="s">
        <v>263</v>
      </c>
    </row>
  </sheetData>
  <sheetProtection algorithmName="SHA-512" hashValue="Dbzc6Xkyol628icLWO/R2qTW0cjsq7q70s5PLaSvyPj/yLKwvndqcc1VMIQ12oRbT/tWcEOWQzn67dRFqJnVbQ==" saltValue="U/fGvoSYXkVIQC+j0alrUg==" spinCount="100000" sheet="1" insertRows="0"/>
  <mergeCells count="24">
    <mergeCell ref="B4:F4"/>
    <mergeCell ref="B5:F5"/>
    <mergeCell ref="B7:F7"/>
    <mergeCell ref="C28:D28"/>
    <mergeCell ref="C29:D29"/>
    <mergeCell ref="C20:D20"/>
    <mergeCell ref="C21:D21"/>
    <mergeCell ref="C22:D22"/>
    <mergeCell ref="C23:D23"/>
    <mergeCell ref="C24:D24"/>
    <mergeCell ref="B9:D9"/>
    <mergeCell ref="B10:C10"/>
    <mergeCell ref="C25:D25"/>
    <mergeCell ref="C26:D26"/>
    <mergeCell ref="C27:D27"/>
    <mergeCell ref="C16:D16"/>
    <mergeCell ref="C17:D17"/>
    <mergeCell ref="C18:D18"/>
    <mergeCell ref="C19:D19"/>
    <mergeCell ref="C34:D34"/>
    <mergeCell ref="C30:D30"/>
    <mergeCell ref="C31:D31"/>
    <mergeCell ref="C32:D32"/>
    <mergeCell ref="C33:D33"/>
  </mergeCells>
  <dataValidations count="2">
    <dataValidation type="decimal" operator="greaterThanOrEqual" allowBlank="1" showInputMessage="1" showErrorMessage="1" error="Entry must be a decimal amount" prompt="Enter decimal amount" sqref="E13:E14 E16:E32 F16:F32" xr:uid="{E2CE204B-B9C8-4844-A048-3A221A2F2A86}">
      <formula1>0</formula1>
    </dataValidation>
    <dataValidation type="decimal" operator="greaterThanOrEqual" allowBlank="1" showInputMessage="1" showErrorMessage="1" error="Entry must be a decimal number" prompt="Enter decimal number" sqref="E35" xr:uid="{46437F6E-92D6-4998-B930-0385227960D8}">
      <formula1>0</formula1>
    </dataValidation>
  </dataValidations>
  <printOptions horizontalCentered="1"/>
  <pageMargins left="0.2" right="0.2" top="0.25" bottom="0.25" header="0.3" footer="0.3"/>
  <pageSetup scale="66" orientation="portrait" r:id="rId1"/>
  <ignoredErrors>
    <ignoredError sqref="D11" evalError="1"/>
    <ignoredError sqref="D12" evalError="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H24"/>
  <sheetViews>
    <sheetView showGridLines="0" zoomScaleNormal="100" workbookViewId="0">
      <selection activeCell="C36" sqref="C36"/>
    </sheetView>
  </sheetViews>
  <sheetFormatPr defaultColWidth="9.109375" defaultRowHeight="13.8" x14ac:dyDescent="0.25"/>
  <cols>
    <col min="1" max="2" width="2.44140625" style="95" customWidth="1"/>
    <col min="3" max="3" width="48.109375" style="95" customWidth="1"/>
    <col min="4" max="4" width="16.44140625" style="95" customWidth="1"/>
    <col min="5" max="5" width="63.5546875" style="95" bestFit="1" customWidth="1"/>
    <col min="6" max="16384" width="9.109375" style="95"/>
  </cols>
  <sheetData>
    <row r="2" spans="1:8" x14ac:dyDescent="0.25">
      <c r="E2" s="307">
        <f>'Pricing Proposal'!D4</f>
        <v>0</v>
      </c>
    </row>
    <row r="3" spans="1:8" x14ac:dyDescent="0.25">
      <c r="E3" s="307">
        <f>'Pricing Proposal'!D5</f>
        <v>0</v>
      </c>
    </row>
    <row r="4" spans="1:8" ht="18" x14ac:dyDescent="0.35">
      <c r="A4" s="283"/>
      <c r="B4" s="509" t="s">
        <v>97</v>
      </c>
      <c r="C4" s="509"/>
      <c r="D4" s="509"/>
      <c r="E4" s="509"/>
    </row>
    <row r="5" spans="1:8" ht="18" x14ac:dyDescent="0.35">
      <c r="A5" s="283"/>
      <c r="B5" s="509" t="s">
        <v>274</v>
      </c>
      <c r="C5" s="509"/>
      <c r="D5" s="509"/>
      <c r="E5" s="509"/>
    </row>
    <row r="6" spans="1:8" ht="18" x14ac:dyDescent="0.35">
      <c r="A6" s="283"/>
      <c r="B6" s="508">
        <f>'Pricing Proposal'!D6</f>
        <v>0</v>
      </c>
      <c r="C6" s="508"/>
      <c r="D6" s="508"/>
      <c r="E6" s="508"/>
    </row>
    <row r="8" spans="1:8" ht="30" customHeight="1" x14ac:dyDescent="0.3">
      <c r="A8" s="169"/>
      <c r="B8" s="503" t="s">
        <v>140</v>
      </c>
      <c r="C8" s="503"/>
      <c r="D8" s="503"/>
      <c r="E8" s="503"/>
      <c r="F8" s="282"/>
      <c r="G8" s="282"/>
      <c r="H8" s="282"/>
    </row>
    <row r="9" spans="1:8" ht="15" thickBot="1" x14ac:dyDescent="0.35">
      <c r="C9" s="510" t="s">
        <v>278</v>
      </c>
      <c r="D9" s="510"/>
      <c r="E9" s="510"/>
    </row>
    <row r="10" spans="1:8" ht="17.25" customHeight="1" thickBot="1" x14ac:dyDescent="0.3">
      <c r="B10" s="506" t="s">
        <v>98</v>
      </c>
      <c r="C10" s="507"/>
      <c r="D10" s="170" t="s">
        <v>99</v>
      </c>
      <c r="E10" s="166" t="s">
        <v>100</v>
      </c>
    </row>
    <row r="11" spans="1:8" x14ac:dyDescent="0.25">
      <c r="B11" s="171"/>
      <c r="C11" s="172" t="s">
        <v>241</v>
      </c>
      <c r="D11" s="318"/>
      <c r="E11" s="316" t="s">
        <v>270</v>
      </c>
    </row>
    <row r="12" spans="1:8" x14ac:dyDescent="0.25">
      <c r="B12" s="173"/>
      <c r="C12" s="174"/>
      <c r="D12" s="318"/>
      <c r="E12" s="175"/>
    </row>
    <row r="13" spans="1:8" x14ac:dyDescent="0.25">
      <c r="B13" s="173"/>
      <c r="C13" s="174"/>
      <c r="D13" s="318"/>
      <c r="E13" s="175"/>
    </row>
    <row r="14" spans="1:8" x14ac:dyDescent="0.25">
      <c r="B14" s="173"/>
      <c r="C14" s="174"/>
      <c r="D14" s="318"/>
      <c r="E14" s="175"/>
    </row>
    <row r="15" spans="1:8" x14ac:dyDescent="0.25">
      <c r="B15" s="173"/>
      <c r="C15" s="174"/>
      <c r="D15" s="318"/>
      <c r="E15" s="175"/>
    </row>
    <row r="16" spans="1:8" x14ac:dyDescent="0.25">
      <c r="B16" s="173"/>
      <c r="C16" s="174"/>
      <c r="D16" s="318"/>
      <c r="E16" s="175"/>
    </row>
    <row r="17" spans="2:5" x14ac:dyDescent="0.25">
      <c r="B17" s="173"/>
      <c r="C17" s="174"/>
      <c r="D17" s="318"/>
      <c r="E17" s="175"/>
    </row>
    <row r="18" spans="2:5" x14ac:dyDescent="0.25">
      <c r="B18" s="173"/>
      <c r="C18" s="174"/>
      <c r="D18" s="318"/>
      <c r="E18" s="175"/>
    </row>
    <row r="19" spans="2:5" x14ac:dyDescent="0.25">
      <c r="B19" s="173"/>
      <c r="C19" s="174"/>
      <c r="D19" s="318"/>
      <c r="E19" s="175"/>
    </row>
    <row r="20" spans="2:5" x14ac:dyDescent="0.25">
      <c r="B20" s="173"/>
      <c r="C20" s="174"/>
      <c r="D20" s="318"/>
      <c r="E20" s="175"/>
    </row>
    <row r="21" spans="2:5" x14ac:dyDescent="0.25">
      <c r="B21" s="173"/>
      <c r="C21" s="174"/>
      <c r="D21" s="318"/>
      <c r="E21" s="175"/>
    </row>
    <row r="22" spans="2:5" x14ac:dyDescent="0.25">
      <c r="B22" s="173"/>
      <c r="C22" s="174"/>
      <c r="D22" s="318"/>
      <c r="E22" s="175"/>
    </row>
    <row r="23" spans="2:5" x14ac:dyDescent="0.25">
      <c r="B23" s="173"/>
      <c r="C23" s="174"/>
      <c r="D23" s="318"/>
      <c r="E23" s="175"/>
    </row>
    <row r="24" spans="2:5" x14ac:dyDescent="0.25">
      <c r="B24" s="173"/>
      <c r="C24" s="176" t="s">
        <v>101</v>
      </c>
      <c r="D24" s="319">
        <f>SUM(D11:D23)</f>
        <v>0</v>
      </c>
      <c r="E24" s="177"/>
    </row>
  </sheetData>
  <sheetProtection algorithmName="SHA-512" hashValue="7kxVU9u4leUFMxiA6lkY7sPU1n1giKFYv3lTIdyys9UC0Gja90vI10oc4pJeX6VusFf4Qs6eqXmPJrtks9CLww==" saltValue="MhbtBUsmcYu2tob4rwiZEw==" spinCount="100000" sheet="1" insertRows="0"/>
  <mergeCells count="6">
    <mergeCell ref="B10:C10"/>
    <mergeCell ref="B8:E8"/>
    <mergeCell ref="B6:E6"/>
    <mergeCell ref="B4:E4"/>
    <mergeCell ref="B5:E5"/>
    <mergeCell ref="C9:E9"/>
  </mergeCells>
  <pageMargins left="0.25" right="0.25" top="0.25" bottom="0.25" header="0" footer="0"/>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Pricing Proposal</vt:lpstr>
      <vt:lpstr>Rating Form</vt:lpstr>
      <vt:lpstr>ExA.1 PreCon Personnel $</vt:lpstr>
      <vt:lpstr>ExA.2 Construction Personnel $</vt:lpstr>
      <vt:lpstr>ExC Gen Cond</vt:lpstr>
      <vt:lpstr>ExB PreCon Reimb</vt:lpstr>
      <vt:lpstr>'ExA.1 PreCon Personnel $'!Print_Area</vt:lpstr>
      <vt:lpstr>'ExC Gen Cond'!Print_Area</vt:lpstr>
      <vt:lpstr>'Pricing Proposal'!Print_Area</vt:lpstr>
      <vt:lpstr>'Rating Form'!Print_Area</vt:lpstr>
      <vt:lpstr>'ExA.1 PreCon Personnel $'!Print_Titles</vt:lpstr>
    </vt:vector>
  </TitlesOfParts>
  <Company>State of Ohio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cmcclure</dc:creator>
  <cp:lastModifiedBy>Tuckerman, Marci L.</cp:lastModifiedBy>
  <cp:lastPrinted>2018-02-21T17:45:36Z</cp:lastPrinted>
  <dcterms:created xsi:type="dcterms:W3CDTF">2010-05-04T12:38:31Z</dcterms:created>
  <dcterms:modified xsi:type="dcterms:W3CDTF">2021-08-20T20:41:57Z</dcterms:modified>
</cp:coreProperties>
</file>